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old.root.loc\fileshare\DeptHome\Development Services\Current Planning\FEE SCHEDULES\2026 Fee Schedule\"/>
    </mc:Choice>
  </mc:AlternateContent>
  <xr:revisionPtr revIDLastSave="0" documentId="8_{793EE72E-8AAA-49AE-91AE-B23A7DC7C411}" xr6:coauthVersionLast="47" xr6:coauthVersionMax="47" xr10:uidLastSave="{00000000-0000-0000-0000-000000000000}"/>
  <bookViews>
    <workbookView xWindow="-120" yWindow="-120" windowWidth="29040" windowHeight="15720" xr2:uid="{00000000-000D-0000-FFFF-FFFF00000000}"/>
  </bookViews>
  <sheets>
    <sheet name="Sheet4" sheetId="4" r:id="rId1"/>
    <sheet name="Sheet2" sheetId="2" state="hidden" r:id="rId2"/>
    <sheet name="Sheet3" sheetId="3" state="hidden" r:id="rId3"/>
  </sheets>
  <definedNames>
    <definedName name="_xlnm.Print_Area" localSheetId="0">Sheet4!$A$1:$I$115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6" i="4" l="1"/>
  <c r="H115" i="4"/>
  <c r="H96" i="4"/>
  <c r="H97" i="4"/>
  <c r="H83" i="4" l="1"/>
  <c r="H32" i="4"/>
  <c r="H55" i="4"/>
  <c r="H54" i="4"/>
  <c r="H78" i="4"/>
  <c r="H31" i="4"/>
  <c r="H95" i="4"/>
  <c r="H45" i="4"/>
  <c r="H37" i="4"/>
  <c r="H94" i="4"/>
  <c r="H23" i="4"/>
  <c r="H30" i="4" l="1"/>
  <c r="H41" i="4"/>
  <c r="H40" i="4"/>
  <c r="H33" i="4" l="1"/>
  <c r="H35" i="4"/>
  <c r="H52" i="4" l="1"/>
  <c r="H66" i="4" l="1"/>
  <c r="H65" i="4"/>
  <c r="H21" i="4"/>
  <c r="H20" i="4"/>
  <c r="H18" i="4"/>
  <c r="H17" i="4"/>
  <c r="H101" i="4" l="1"/>
  <c r="H75" i="4" l="1"/>
  <c r="H87" i="4" l="1"/>
  <c r="H88" i="4"/>
  <c r="H89" i="4"/>
  <c r="H90" i="4"/>
  <c r="H91" i="4"/>
  <c r="H92" i="4"/>
  <c r="H93" i="4"/>
  <c r="H98" i="4"/>
  <c r="H99" i="4"/>
  <c r="H100" i="4"/>
  <c r="H102" i="4"/>
  <c r="H103" i="4"/>
  <c r="H104" i="4"/>
  <c r="H79" i="4"/>
  <c r="H64" i="4" l="1"/>
  <c r="H63" i="4"/>
  <c r="H67" i="4"/>
  <c r="H44" i="4" l="1"/>
  <c r="H47" i="4"/>
  <c r="H86" i="4"/>
  <c r="H29" i="4" l="1"/>
  <c r="H68" i="4"/>
  <c r="H70" i="4"/>
  <c r="H59" i="4"/>
  <c r="H57" i="4"/>
  <c r="H60" i="4"/>
  <c r="H42" i="4"/>
  <c r="H58" i="4"/>
  <c r="H56" i="4"/>
  <c r="H49" i="4"/>
  <c r="H48" i="4"/>
  <c r="H46" i="4"/>
  <c r="H43" i="4"/>
  <c r="H27" i="4"/>
  <c r="H77" i="4"/>
  <c r="H76" i="4"/>
  <c r="H74" i="4"/>
  <c r="H112" i="4"/>
  <c r="H111" i="4"/>
  <c r="H25" i="4"/>
  <c r="H113" i="4"/>
  <c r="H22" i="4"/>
  <c r="H81" i="4"/>
  <c r="H84" i="4" l="1"/>
  <c r="H73" i="4"/>
  <c r="H71" i="4"/>
  <c r="H72" i="4"/>
  <c r="H53" i="4"/>
  <c r="H51" i="4"/>
  <c r="H19" i="4"/>
  <c r="H16" i="4"/>
  <c r="H108" i="4"/>
  <c r="H107" i="4"/>
  <c r="H106" i="4"/>
  <c r="H39" i="4"/>
  <c r="H38" i="4"/>
  <c r="H36" i="4"/>
  <c r="H80" i="4"/>
  <c r="H61" i="4"/>
  <c r="H24" i="4"/>
  <c r="H34" i="4"/>
  <c r="H114" i="4" l="1"/>
  <c r="H117" i="4" s="1"/>
  <c r="C4" i="4" s="1"/>
</calcChain>
</file>

<file path=xl/sharedStrings.xml><?xml version="1.0" encoding="utf-8"?>
<sst xmlns="http://schemas.openxmlformats.org/spreadsheetml/2006/main" count="139" uniqueCount="128">
  <si>
    <t>Environmentally Sensitive Areas Report</t>
  </si>
  <si>
    <t>Administrative Variations</t>
  </si>
  <si>
    <t>Zoning Verification Letter</t>
  </si>
  <si>
    <t>Annexation and PUD Zoning</t>
  </si>
  <si>
    <t>Annexation and Zoning, other than PUD</t>
  </si>
  <si>
    <t>Variance Request</t>
  </si>
  <si>
    <t>Number of Acres Greater than 400</t>
  </si>
  <si>
    <t>Number of Acres Less than 400</t>
  </si>
  <si>
    <t>Number of Acres Less than 1,200</t>
  </si>
  <si>
    <t>Number of Acres Greater than 1,200</t>
  </si>
  <si>
    <t>Place an "X" in Each Applicable Box</t>
  </si>
  <si>
    <t>REPORTS</t>
  </si>
  <si>
    <t>Traffic Worksheet</t>
  </si>
  <si>
    <t>Oil and Gas Facility, Planning Commission Review Process</t>
  </si>
  <si>
    <t>Oil and Gas Facility, Administrative Review Process</t>
  </si>
  <si>
    <t>No Fee</t>
  </si>
  <si>
    <t>Annexation Publication and Recording Fee</t>
  </si>
  <si>
    <t>Rezoning to Mixed-Use Activity Center or Employment</t>
  </si>
  <si>
    <t>Temporary Sign Permit</t>
  </si>
  <si>
    <t>Oil and Gas Zone Variance</t>
  </si>
  <si>
    <t>Oil and Gas Variance</t>
  </si>
  <si>
    <t>Sketch Site Development Plan for Conditional Use</t>
  </si>
  <si>
    <t>Site Development Plan for Adaptable Use</t>
  </si>
  <si>
    <t>Site Development Plan for Conditional Use</t>
  </si>
  <si>
    <t>Site Work Permit</t>
  </si>
  <si>
    <t>Temporary Use Permit</t>
  </si>
  <si>
    <t>Sketch Plat</t>
  </si>
  <si>
    <t>Simple Plat</t>
  </si>
  <si>
    <t>Unity of Title Alternative</t>
  </si>
  <si>
    <t>Termination of Temporary Easement</t>
  </si>
  <si>
    <t>Vacation of Obsolete Subdivision</t>
  </si>
  <si>
    <t>Vacation of Easement</t>
  </si>
  <si>
    <t>Comprehensive Plan Amendment</t>
  </si>
  <si>
    <t>Certificate of Designation</t>
  </si>
  <si>
    <t>Attn: Cita Lauden</t>
  </si>
  <si>
    <t>City of Loveland Current Planning Division</t>
  </si>
  <si>
    <t xml:space="preserve">Loveland, CO 80537 </t>
  </si>
  <si>
    <t>410 E. 5th Street</t>
  </si>
  <si>
    <t>Conceptual Master Plan - Major Amendment</t>
  </si>
  <si>
    <t>Conceptual Master Plan - Minor Amendment</t>
  </si>
  <si>
    <t>Design Review</t>
  </si>
  <si>
    <t>Major Home Occupation</t>
  </si>
  <si>
    <t>Traffic Impact Study-Memorandum</t>
  </si>
  <si>
    <t xml:space="preserve">Traffic Impact Study- Intermediate/Full </t>
  </si>
  <si>
    <t>Appeal of Director's Decision</t>
  </si>
  <si>
    <t>PUD Zoning Document</t>
  </si>
  <si>
    <t>SIGNS</t>
  </si>
  <si>
    <t>Rezoning to Conventional District (excluding MAC and E)</t>
  </si>
  <si>
    <t>Sign Face Change Permit</t>
  </si>
  <si>
    <t>Complete Neighborhood</t>
  </si>
  <si>
    <t>Sketch Site Development Plan for Use by Right, Limited, and Adapatable Use</t>
  </si>
  <si>
    <t>Adequate Facilites Exception</t>
  </si>
  <si>
    <t>PUD Concept Plan</t>
  </si>
  <si>
    <t>PUD Sketch Plat with General Development Plan</t>
  </si>
  <si>
    <t>PUD Sketch Site Development Plan with General Development Plan</t>
  </si>
  <si>
    <t>Amendments to the UDC</t>
  </si>
  <si>
    <t>Application Fee:</t>
  </si>
  <si>
    <t>Application</t>
  </si>
  <si>
    <t>1. Annexation, Zoning and Rezoning</t>
  </si>
  <si>
    <t>2. Overlays</t>
  </si>
  <si>
    <t>Enhanced Corridor Overlay Zone Designation</t>
  </si>
  <si>
    <t>3. Development Plans, Permits, and Approvals</t>
  </si>
  <si>
    <t>Fee</t>
  </si>
  <si>
    <t xml:space="preserve"> Quantity</t>
  </si>
  <si>
    <t xml:space="preserve">Site Development Plan for Use by Right and Limited Use </t>
  </si>
  <si>
    <t>4. Subdivisions, Plats, and Vacations</t>
  </si>
  <si>
    <t xml:space="preserve">5. Planned Unit Development </t>
  </si>
  <si>
    <t>Vacation of Right-of-Way or Access Easement in Use by Public</t>
  </si>
  <si>
    <t>7. Vested Rights</t>
  </si>
  <si>
    <t>8. Amendments</t>
  </si>
  <si>
    <t>Annexation Agreement Amendment</t>
  </si>
  <si>
    <t>Complete Neighborhood, Major Amendment</t>
  </si>
  <si>
    <t>Sketch Plat, Major Amendment</t>
  </si>
  <si>
    <t>PUD Zoning Doucument, Major Amendment</t>
  </si>
  <si>
    <t>Sketch Site Development Plan for Condition Use, Major Amendment</t>
  </si>
  <si>
    <t>Site Development Plan for Conditional Use, Major Amendment</t>
  </si>
  <si>
    <t>Minor Amendments not Specifically Listed</t>
  </si>
  <si>
    <t>Development Agreement Amendment</t>
  </si>
  <si>
    <t>6. Variances, Appeals, Modifications, Exceptions, Agreements, and Conversions</t>
  </si>
  <si>
    <t>9. Reports</t>
  </si>
  <si>
    <t>10. Signs</t>
  </si>
  <si>
    <t>Specify Quantity</t>
  </si>
  <si>
    <t xml:space="preserve">Submit payment and this fee worksheet to: </t>
  </si>
  <si>
    <t>PZ Number</t>
  </si>
  <si>
    <t>Project Name:</t>
  </si>
  <si>
    <t xml:space="preserve">Site Development Plan for Use by Right and Limited Use, Major Amendment </t>
  </si>
  <si>
    <t>Site Development Plan for Adaptable Use, Major Amendment</t>
  </si>
  <si>
    <t>Sketch Site Development Plan for Use by Right, Limited, and Adapatable Use, Major Amendment</t>
  </si>
  <si>
    <t>Freestanding and Wall Sign Permit (each sign type)</t>
  </si>
  <si>
    <t xml:space="preserve">An engineering deposit to begin the City's electric power design must be submitted directly to the Power Division with new applications. </t>
  </si>
  <si>
    <t>Planner</t>
  </si>
  <si>
    <t>Lot Specific Development Agreement</t>
  </si>
  <si>
    <t xml:space="preserve">Height Exception </t>
  </si>
  <si>
    <t>Final Plat, 4 or fewer lots</t>
  </si>
  <si>
    <t>Boundary Line Adjustment, Lot Merger</t>
  </si>
  <si>
    <t>Subdivision Development Agreements</t>
  </si>
  <si>
    <t>Hydrozone Plan</t>
  </si>
  <si>
    <t>Conditional Use Permit, Post Site Development Plan Approval</t>
  </si>
  <si>
    <t xml:space="preserve">The application fee includes 3 rounds of review. A  50% charge of the original fee is assessed for each relevant component of an additional round  </t>
  </si>
  <si>
    <t>of review. Additional fees may be required during the review process based on additions or changes to the project or the need for an agreement.</t>
  </si>
  <si>
    <t>Civil Construction Plans &amp; Revisions</t>
  </si>
  <si>
    <t xml:space="preserve">Oil and Gas Facility Legal Review </t>
  </si>
  <si>
    <t>Oil and Gas Facility External Legal Review  
(Charged as an estimate per plan review. Applicant is responsible for actual costs of application review. Any unused portion of the fee will be returned to the applicant. Any costs exceeding the fee will be charge to the applicant)</t>
  </si>
  <si>
    <t>Number of Sheets</t>
  </si>
  <si>
    <t xml:space="preserve">Annexation Agreement  </t>
  </si>
  <si>
    <t>PUD Zoning Document, Minor Amendment</t>
  </si>
  <si>
    <t>Metropolitian District Development Review Team Review Fee</t>
  </si>
  <si>
    <t>Site Development Plan for Use by Right and Limited Use with Variations</t>
  </si>
  <si>
    <t>Subtotal</t>
  </si>
  <si>
    <t>Total Amount Due</t>
  </si>
  <si>
    <t>*Technology Fee</t>
  </si>
  <si>
    <t>2026 Fee Rate</t>
  </si>
  <si>
    <r>
      <t xml:space="preserve">$57.75 </t>
    </r>
    <r>
      <rPr>
        <b/>
        <sz val="10"/>
        <color theme="1"/>
        <rFont val="Calibri"/>
        <family val="2"/>
        <scheme val="minor"/>
      </rPr>
      <t>per Acre</t>
    </r>
  </si>
  <si>
    <r>
      <t xml:space="preserve">$5.25 </t>
    </r>
    <r>
      <rPr>
        <b/>
        <sz val="10"/>
        <color theme="1"/>
        <rFont val="Calibri"/>
        <family val="2"/>
        <scheme val="minor"/>
      </rPr>
      <t>per Acre</t>
    </r>
  </si>
  <si>
    <r>
      <t xml:space="preserve">$42 </t>
    </r>
    <r>
      <rPr>
        <b/>
        <sz val="10"/>
        <color theme="1"/>
        <rFont val="Calibri"/>
        <family val="2"/>
        <scheme val="minor"/>
      </rPr>
      <t>per Acre</t>
    </r>
  </si>
  <si>
    <r>
      <t xml:space="preserve">$3.15 </t>
    </r>
    <r>
      <rPr>
        <b/>
        <sz val="10"/>
        <color theme="1"/>
        <rFont val="Calibri"/>
        <family val="2"/>
        <scheme val="minor"/>
      </rPr>
      <t>per Acre</t>
    </r>
  </si>
  <si>
    <r>
      <t xml:space="preserve">$26.25 </t>
    </r>
    <r>
      <rPr>
        <b/>
        <sz val="10"/>
        <color theme="1"/>
        <rFont val="Calibri"/>
        <family val="2"/>
        <scheme val="minor"/>
      </rPr>
      <t>per sheet</t>
    </r>
  </si>
  <si>
    <r>
      <t xml:space="preserve">$15.75 </t>
    </r>
    <r>
      <rPr>
        <b/>
        <sz val="10"/>
        <color theme="1"/>
        <rFont val="Calibri"/>
        <family val="2"/>
        <scheme val="minor"/>
      </rPr>
      <t>per Acre</t>
    </r>
  </si>
  <si>
    <t>Appeal of Planning Commission's or Zoning Hearing Officer's Decision</t>
  </si>
  <si>
    <r>
      <t xml:space="preserve">$50.00 </t>
    </r>
    <r>
      <rPr>
        <b/>
        <sz val="10"/>
        <color theme="1"/>
        <rFont val="Calibri"/>
        <family val="2"/>
        <scheme val="minor"/>
      </rPr>
      <t>per sheet</t>
    </r>
  </si>
  <si>
    <t>Creative Sign Program</t>
  </si>
  <si>
    <t>Final Plat, 25-100 lots</t>
  </si>
  <si>
    <t>Final Plat, over 100 lots</t>
  </si>
  <si>
    <t xml:space="preserve">Vested Rights Request </t>
  </si>
  <si>
    <t>Vested Rights Extension</t>
  </si>
  <si>
    <t>PUD Zoning Document Minor Amendment - Housing Incentive</t>
  </si>
  <si>
    <t>PUD Zoning Document Minor Amendment - Home Owners Assoc. (HOA)</t>
  </si>
  <si>
    <t>Credit Card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</si>
</sst>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1"/>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sz val="12"/>
      <color theme="1"/>
      <name val="Calibri"/>
      <family val="2"/>
      <scheme val="minor"/>
    </font>
    <font>
      <sz val="26"/>
      <color theme="1"/>
      <name val="Calibri"/>
      <family val="2"/>
      <scheme val="minor"/>
    </font>
    <font>
      <b/>
      <sz val="12"/>
      <color theme="1"/>
      <name val="Calibri"/>
      <family val="2"/>
      <scheme val="minor"/>
    </font>
    <font>
      <b/>
      <sz val="9"/>
      <color theme="1"/>
      <name val="Calibri"/>
      <family val="2"/>
      <scheme val="minor"/>
    </font>
    <font>
      <b/>
      <sz val="11"/>
      <color theme="4" tint="-0.249977111117893"/>
      <name val="Calibri"/>
      <family val="2"/>
      <scheme val="minor"/>
    </font>
    <font>
      <sz val="12"/>
      <color theme="1"/>
      <name val="Cambria"/>
      <family val="1"/>
    </font>
    <font>
      <sz val="11"/>
      <color rgb="FFA53923"/>
      <name val="Calibri"/>
      <family val="2"/>
      <scheme val="minor"/>
    </font>
    <font>
      <b/>
      <sz val="11"/>
      <color rgb="FFA53923"/>
      <name val="Arial"/>
      <family val="2"/>
    </font>
    <font>
      <sz val="10"/>
      <name val="Calibri"/>
      <family val="2"/>
      <scheme val="minor"/>
    </font>
    <font>
      <sz val="11"/>
      <name val="Calibri"/>
      <family val="2"/>
      <scheme val="minor"/>
    </font>
    <font>
      <b/>
      <sz val="14"/>
      <color theme="1"/>
      <name val="Arial"/>
      <family val="2"/>
    </font>
    <font>
      <i/>
      <sz val="8"/>
      <color rgb="FFFF0000"/>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b/>
      <sz val="11"/>
      <color theme="1"/>
      <name val="Arial"/>
      <family val="2"/>
    </font>
    <font>
      <sz val="11"/>
      <color theme="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2F3BD"/>
        <bgColor indexed="64"/>
      </patternFill>
    </fill>
    <fill>
      <patternFill patternType="solid">
        <fgColor theme="0"/>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2">
    <xf numFmtId="0" fontId="0" fillId="0" borderId="0" xfId="0"/>
    <xf numFmtId="0" fontId="4" fillId="0" borderId="0" xfId="0" applyFont="1"/>
    <xf numFmtId="164" fontId="1" fillId="0" borderId="1" xfId="0" applyNumberFormat="1" applyFont="1" applyBorder="1" applyAlignment="1">
      <alignment horizontal="right"/>
    </xf>
    <xf numFmtId="164" fontId="1" fillId="0" borderId="1" xfId="0" applyNumberFormat="1" applyFont="1" applyBorder="1" applyAlignment="1">
      <alignment vertical="center"/>
    </xf>
    <xf numFmtId="49" fontId="1" fillId="0" borderId="1" xfId="0" applyNumberFormat="1" applyFont="1" applyBorder="1" applyAlignment="1">
      <alignment horizontal="right" vertical="center"/>
    </xf>
    <xf numFmtId="164" fontId="1" fillId="0" borderId="1" xfId="0" applyNumberFormat="1" applyFont="1" applyBorder="1" applyAlignment="1">
      <alignment horizontal="right" vertical="center"/>
    </xf>
    <xf numFmtId="49" fontId="1" fillId="3" borderId="1" xfId="0" applyNumberFormat="1" applyFont="1" applyFill="1" applyBorder="1" applyAlignment="1" applyProtection="1">
      <alignment horizontal="center"/>
      <protection locked="0"/>
    </xf>
    <xf numFmtId="49" fontId="8" fillId="0" borderId="0" xfId="0" applyNumberFormat="1" applyFont="1" applyAlignment="1">
      <alignment vertical="center" wrapText="1"/>
    </xf>
    <xf numFmtId="49" fontId="8" fillId="0" borderId="0" xfId="0" applyNumberFormat="1" applyFont="1" applyAlignment="1">
      <alignment horizontal="center" vertical="center" wrapText="1"/>
    </xf>
    <xf numFmtId="49" fontId="3" fillId="0" borderId="0" xfId="0" applyNumberFormat="1" applyFont="1" applyAlignment="1">
      <alignment horizontal="center" wrapText="1"/>
    </xf>
    <xf numFmtId="0" fontId="3" fillId="0" borderId="0" xfId="0" applyFont="1" applyAlignment="1">
      <alignment wrapText="1"/>
    </xf>
    <xf numFmtId="49" fontId="0" fillId="0" borderId="0" xfId="0" applyNumberFormat="1"/>
    <xf numFmtId="0" fontId="5" fillId="0" borderId="0" xfId="0" applyFont="1"/>
    <xf numFmtId="0" fontId="9" fillId="0" borderId="0" xfId="0" applyFont="1" applyAlignment="1">
      <alignment vertical="center"/>
    </xf>
    <xf numFmtId="49" fontId="8" fillId="0" borderId="2" xfId="0" applyNumberFormat="1" applyFont="1" applyBorder="1" applyAlignment="1">
      <alignment vertical="center" wrapText="1"/>
    </xf>
    <xf numFmtId="0" fontId="4" fillId="0" borderId="2" xfId="0" applyFont="1" applyBorder="1"/>
    <xf numFmtId="49" fontId="8" fillId="0" borderId="2" xfId="0" applyNumberFormat="1" applyFont="1" applyBorder="1" applyAlignment="1">
      <alignment vertical="center"/>
    </xf>
    <xf numFmtId="49" fontId="8" fillId="0" borderId="3" xfId="0" applyNumberFormat="1" applyFont="1" applyBorder="1" applyAlignment="1">
      <alignment vertical="center" wrapText="1"/>
    </xf>
    <xf numFmtId="0" fontId="4" fillId="0" borderId="8" xfId="0" applyFont="1" applyBorder="1"/>
    <xf numFmtId="49" fontId="8" fillId="0" borderId="4" xfId="0" applyNumberFormat="1" applyFont="1" applyBorder="1" applyAlignment="1">
      <alignment vertical="center" wrapText="1"/>
    </xf>
    <xf numFmtId="49" fontId="8" fillId="0" borderId="4" xfId="0" applyNumberFormat="1" applyFont="1" applyBorder="1" applyAlignment="1">
      <alignment horizontal="center" vertical="center" wrapText="1"/>
    </xf>
    <xf numFmtId="0" fontId="0" fillId="0" borderId="8" xfId="0" applyBorder="1"/>
    <xf numFmtId="0" fontId="3" fillId="0" borderId="4" xfId="0" applyFont="1" applyBorder="1" applyAlignment="1">
      <alignment wrapText="1"/>
    </xf>
    <xf numFmtId="49" fontId="1" fillId="8" borderId="1" xfId="0" applyNumberFormat="1" applyFont="1" applyFill="1" applyBorder="1" applyAlignment="1" applyProtection="1">
      <alignment horizontal="center"/>
      <protection locked="0"/>
    </xf>
    <xf numFmtId="49" fontId="1" fillId="5" borderId="1" xfId="0" applyNumberFormat="1" applyFont="1" applyFill="1" applyBorder="1" applyAlignment="1" applyProtection="1">
      <alignment horizontal="center"/>
      <protection locked="0"/>
    </xf>
    <xf numFmtId="49" fontId="1" fillId="7" borderId="1" xfId="0" applyNumberFormat="1" applyFont="1" applyFill="1" applyBorder="1" applyAlignment="1" applyProtection="1">
      <alignment horizontal="center"/>
      <protection locked="0"/>
    </xf>
    <xf numFmtId="49" fontId="1" fillId="11" borderId="1" xfId="0" applyNumberFormat="1" applyFont="1" applyFill="1" applyBorder="1" applyAlignment="1" applyProtection="1">
      <alignment horizontal="center"/>
      <protection locked="0"/>
    </xf>
    <xf numFmtId="49" fontId="1" fillId="4" borderId="1" xfId="0" applyNumberFormat="1" applyFont="1" applyFill="1" applyBorder="1" applyAlignment="1" applyProtection="1">
      <alignment horizontal="center"/>
      <protection locked="0"/>
    </xf>
    <xf numFmtId="49" fontId="1" fillId="6" borderId="1" xfId="0" applyNumberFormat="1" applyFont="1" applyFill="1" applyBorder="1" applyAlignment="1" applyProtection="1">
      <alignment horizontal="center"/>
      <protection locked="0"/>
    </xf>
    <xf numFmtId="49" fontId="1" fillId="0" borderId="1" xfId="0" applyNumberFormat="1" applyFont="1" applyBorder="1" applyAlignment="1">
      <alignment horizontal="center"/>
    </xf>
    <xf numFmtId="0" fontId="1" fillId="7" borderId="1" xfId="0" applyFont="1" applyFill="1" applyBorder="1" applyAlignment="1" applyProtection="1">
      <alignment horizontal="center"/>
      <protection locked="0"/>
    </xf>
    <xf numFmtId="0" fontId="1" fillId="5" borderId="1" xfId="0" applyFont="1" applyFill="1" applyBorder="1" applyAlignment="1" applyProtection="1">
      <alignment horizontal="center"/>
      <protection locked="0"/>
    </xf>
    <xf numFmtId="0" fontId="1" fillId="5" borderId="1" xfId="0" applyFont="1" applyFill="1" applyBorder="1" applyAlignment="1" applyProtection="1">
      <alignment horizontal="center" vertical="center"/>
      <protection locked="0"/>
    </xf>
    <xf numFmtId="164" fontId="1" fillId="10" borderId="1" xfId="0" applyNumberFormat="1" applyFont="1" applyFill="1" applyBorder="1" applyAlignment="1">
      <alignment vertical="center"/>
    </xf>
    <xf numFmtId="49" fontId="1" fillId="6" borderId="1" xfId="0" applyNumberFormat="1" applyFont="1" applyFill="1" applyBorder="1" applyProtection="1">
      <protection locked="0"/>
    </xf>
    <xf numFmtId="164" fontId="1" fillId="10" borderId="1" xfId="0" applyNumberFormat="1" applyFont="1" applyFill="1" applyBorder="1" applyAlignment="1">
      <alignment horizontal="right"/>
    </xf>
    <xf numFmtId="49" fontId="1" fillId="6"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protection locked="0"/>
    </xf>
    <xf numFmtId="0" fontId="15" fillId="0" borderId="0" xfId="0" applyFont="1"/>
    <xf numFmtId="0" fontId="7" fillId="2" borderId="1" xfId="0" applyFont="1" applyFill="1" applyBorder="1" applyAlignment="1">
      <alignment horizontal="center" vertical="top" wrapText="1"/>
    </xf>
    <xf numFmtId="0" fontId="19" fillId="2" borderId="1" xfId="0" applyFont="1" applyFill="1" applyBorder="1" applyAlignment="1">
      <alignment horizontal="center" vertical="center" wrapText="1"/>
    </xf>
    <xf numFmtId="164" fontId="19" fillId="2" borderId="1" xfId="0" applyNumberFormat="1" applyFont="1" applyFill="1" applyBorder="1" applyAlignment="1">
      <alignment horizontal="center" vertical="center"/>
    </xf>
    <xf numFmtId="2" fontId="19" fillId="2" borderId="1" xfId="0" applyNumberFormat="1" applyFont="1" applyFill="1" applyBorder="1" applyAlignment="1">
      <alignment horizontal="center" vertical="center"/>
    </xf>
    <xf numFmtId="0" fontId="1" fillId="0" borderId="10" xfId="0" applyFont="1" applyBorder="1" applyAlignment="1">
      <alignment horizontal="left" vertical="center"/>
    </xf>
    <xf numFmtId="49" fontId="11" fillId="0" borderId="2" xfId="0" applyNumberFormat="1" applyFont="1" applyBorder="1" applyAlignment="1">
      <alignment horizontal="left"/>
    </xf>
    <xf numFmtId="49" fontId="11" fillId="0" borderId="0" xfId="0" applyNumberFormat="1" applyFont="1" applyAlignment="1">
      <alignment horizontal="left"/>
    </xf>
    <xf numFmtId="49" fontId="8" fillId="0" borderId="0" xfId="0" applyNumberFormat="1" applyFont="1" applyAlignment="1">
      <alignment horizontal="center" wrapText="1"/>
    </xf>
    <xf numFmtId="49" fontId="1" fillId="10" borderId="10" xfId="0" applyNumberFormat="1" applyFont="1" applyFill="1" applyBorder="1" applyAlignment="1">
      <alignment horizontal="left"/>
    </xf>
    <xf numFmtId="49" fontId="1" fillId="10" borderId="12" xfId="0" applyNumberFormat="1" applyFont="1" applyFill="1" applyBorder="1" applyAlignment="1">
      <alignment horizontal="left"/>
    </xf>
    <xf numFmtId="49" fontId="1" fillId="10" borderId="11" xfId="0" applyNumberFormat="1" applyFont="1" applyFill="1" applyBorder="1" applyAlignment="1">
      <alignment horizontal="left"/>
    </xf>
    <xf numFmtId="0" fontId="1" fillId="10" borderId="1" xfId="0" applyFont="1" applyFill="1" applyBorder="1" applyAlignment="1">
      <alignment horizontal="left" vertical="center"/>
    </xf>
    <xf numFmtId="49" fontId="16" fillId="0" borderId="9" xfId="0" applyNumberFormat="1" applyFont="1" applyBorder="1" applyAlignment="1">
      <alignment horizontal="left" vertical="center" wrapText="1"/>
    </xf>
    <xf numFmtId="49" fontId="16" fillId="0" borderId="2" xfId="0" applyNumberFormat="1"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left" vertical="center"/>
    </xf>
    <xf numFmtId="0" fontId="0" fillId="0" borderId="1" xfId="0" applyBorder="1"/>
    <xf numFmtId="49" fontId="10" fillId="0" borderId="5" xfId="0" applyNumberFormat="1" applyFont="1" applyBorder="1" applyAlignment="1">
      <alignment horizontal="left" wrapText="1"/>
    </xf>
    <xf numFmtId="49" fontId="10" fillId="0" borderId="6" xfId="0" applyNumberFormat="1" applyFont="1" applyBorder="1" applyAlignment="1">
      <alignment horizontal="left" wrapText="1"/>
    </xf>
    <xf numFmtId="49" fontId="10" fillId="0" borderId="7" xfId="0" applyNumberFormat="1" applyFont="1" applyBorder="1" applyAlignment="1">
      <alignment horizontal="left"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center"/>
    </xf>
    <xf numFmtId="0" fontId="17" fillId="0" borderId="1" xfId="0" applyFont="1" applyBorder="1" applyAlignment="1">
      <alignment horizontal="left" vertical="center" wrapText="1"/>
    </xf>
    <xf numFmtId="0" fontId="1" fillId="0" borderId="1" xfId="0" applyFont="1" applyBorder="1" applyAlignment="1">
      <alignment horizontal="left"/>
    </xf>
    <xf numFmtId="164" fontId="6" fillId="0" borderId="1" xfId="0" applyNumberFormat="1" applyFont="1" applyBorder="1" applyAlignment="1">
      <alignment horizontal="center"/>
    </xf>
    <xf numFmtId="0" fontId="6" fillId="0" borderId="1" xfId="0" applyFont="1" applyBorder="1" applyAlignment="1">
      <alignment horizontal="center"/>
    </xf>
    <xf numFmtId="164" fontId="4" fillId="0" borderId="1" xfId="0" applyNumberFormat="1" applyFont="1" applyBorder="1" applyAlignment="1">
      <alignment horizontal="center"/>
    </xf>
    <xf numFmtId="0" fontId="4" fillId="0" borderId="1" xfId="0" applyFont="1" applyBorder="1" applyAlignment="1">
      <alignment horizontal="center"/>
    </xf>
    <xf numFmtId="0" fontId="2" fillId="0" borderId="10" xfId="0" applyFont="1" applyBorder="1" applyAlignment="1">
      <alignment horizontal="right"/>
    </xf>
    <xf numFmtId="0" fontId="2" fillId="0" borderId="12" xfId="0" applyFont="1" applyBorder="1"/>
    <xf numFmtId="0" fontId="2" fillId="0" borderId="11" xfId="0" applyFont="1" applyBorder="1"/>
    <xf numFmtId="0" fontId="1" fillId="0" borderId="10" xfId="0" applyFont="1" applyBorder="1" applyAlignment="1">
      <alignment horizontal="left"/>
    </xf>
    <xf numFmtId="0" fontId="1" fillId="0" borderId="12" xfId="0" applyFont="1" applyBorder="1" applyAlignment="1">
      <alignment horizontal="left"/>
    </xf>
    <xf numFmtId="0" fontId="1" fillId="0" borderId="11" xfId="0" applyFont="1" applyBorder="1" applyAlignment="1">
      <alignment horizontal="left"/>
    </xf>
    <xf numFmtId="0" fontId="18" fillId="0" borderId="1" xfId="0" applyFont="1" applyBorder="1" applyAlignment="1">
      <alignment horizontal="right"/>
    </xf>
    <xf numFmtId="0" fontId="3" fillId="0" borderId="1" xfId="0" applyFont="1" applyBorder="1" applyAlignment="1">
      <alignment horizontal="right"/>
    </xf>
    <xf numFmtId="164" fontId="0" fillId="0" borderId="1" xfId="0" applyNumberFormat="1" applyBorder="1" applyAlignment="1">
      <alignment horizontal="center"/>
    </xf>
    <xf numFmtId="0" fontId="0" fillId="0" borderId="1" xfId="0" applyBorder="1" applyAlignment="1">
      <alignment horizontal="center"/>
    </xf>
    <xf numFmtId="0" fontId="12" fillId="0" borderId="1" xfId="0" applyFont="1" applyBorder="1" applyAlignment="1">
      <alignment horizontal="left" vertical="center"/>
    </xf>
    <xf numFmtId="0" fontId="13" fillId="0" borderId="1" xfId="0" applyFont="1" applyBorder="1"/>
    <xf numFmtId="49" fontId="1" fillId="0" borderId="1" xfId="0" applyNumberFormat="1" applyFont="1" applyBorder="1" applyAlignment="1">
      <alignment horizontal="left"/>
    </xf>
    <xf numFmtId="0" fontId="0" fillId="10" borderId="1" xfId="0" applyFill="1" applyBorder="1"/>
    <xf numFmtId="0" fontId="1" fillId="0" borderId="10" xfId="0" applyFont="1" applyBorder="1" applyAlignment="1">
      <alignment wrapText="1"/>
    </xf>
    <xf numFmtId="0" fontId="1" fillId="0" borderId="12" xfId="0" applyFont="1" applyBorder="1" applyAlignment="1">
      <alignment wrapText="1"/>
    </xf>
    <xf numFmtId="0" fontId="1" fillId="0" borderId="11" xfId="0" applyFont="1" applyBorder="1" applyAlignment="1">
      <alignment wrapText="1"/>
    </xf>
    <xf numFmtId="0" fontId="17" fillId="0" borderId="10" xfId="0" applyFont="1" applyBorder="1" applyAlignment="1">
      <alignment horizontal="left" vertical="center" wrapText="1"/>
    </xf>
    <xf numFmtId="0" fontId="17" fillId="0" borderId="12" xfId="0" applyFont="1" applyBorder="1" applyAlignment="1">
      <alignment horizontal="left" vertical="center" wrapText="1"/>
    </xf>
    <xf numFmtId="0" fontId="17" fillId="0" borderId="11" xfId="0" applyFont="1" applyBorder="1" applyAlignment="1">
      <alignment horizontal="left" vertical="center" wrapText="1"/>
    </xf>
    <xf numFmtId="49" fontId="1" fillId="5" borderId="1" xfId="0" applyNumberFormat="1" applyFont="1" applyFill="1" applyBorder="1" applyAlignment="1" applyProtection="1">
      <alignment horizontal="center"/>
      <protection locked="0"/>
    </xf>
    <xf numFmtId="0" fontId="0" fillId="0" borderId="1" xfId="0" applyBorder="1" applyAlignment="1">
      <alignment horizontal="left"/>
    </xf>
    <xf numFmtId="49" fontId="1" fillId="3" borderId="13" xfId="0" applyNumberFormat="1" applyFont="1" applyFill="1" applyBorder="1" applyAlignment="1" applyProtection="1">
      <alignment horizontal="center"/>
      <protection locked="0"/>
    </xf>
    <xf numFmtId="49" fontId="1" fillId="3" borderId="14" xfId="0" applyNumberFormat="1" applyFont="1" applyFill="1" applyBorder="1" applyAlignment="1" applyProtection="1">
      <alignment horizontal="center"/>
      <protection locked="0"/>
    </xf>
    <xf numFmtId="0" fontId="1" fillId="0" borderId="10" xfId="0" applyFont="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4" fillId="9" borderId="1" xfId="0" applyFont="1" applyFill="1" applyBorder="1" applyAlignment="1" applyProtection="1">
      <alignment horizontal="left" vertical="center"/>
      <protection locked="0"/>
    </xf>
    <xf numFmtId="164" fontId="14" fillId="9" borderId="1" xfId="0" applyNumberFormat="1" applyFont="1" applyFill="1" applyBorder="1" applyAlignment="1" applyProtection="1">
      <alignment horizontal="left" vertical="center"/>
      <protection locked="0"/>
    </xf>
    <xf numFmtId="49" fontId="1" fillId="7" borderId="1" xfId="0" applyNumberFormat="1" applyFont="1" applyFill="1" applyBorder="1" applyAlignment="1" applyProtection="1">
      <alignment horizontal="center"/>
      <protection locked="0"/>
    </xf>
    <xf numFmtId="0" fontId="19"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6" fillId="0" borderId="1" xfId="0" applyFont="1" applyBorder="1" applyAlignment="1">
      <alignment horizontal="left" vertical="center"/>
    </xf>
    <xf numFmtId="164" fontId="14" fillId="9" borderId="10" xfId="0" applyNumberFormat="1" applyFont="1" applyFill="1" applyBorder="1" applyAlignment="1" applyProtection="1">
      <alignment horizontal="left" vertical="center"/>
      <protection locked="0"/>
    </xf>
    <xf numFmtId="164" fontId="14" fillId="9" borderId="12" xfId="0" applyNumberFormat="1" applyFont="1" applyFill="1" applyBorder="1" applyAlignment="1" applyProtection="1">
      <alignment horizontal="left" vertical="center"/>
      <protection locked="0"/>
    </xf>
    <xf numFmtId="164" fontId="14" fillId="9" borderId="11" xfId="0" applyNumberFormat="1" applyFont="1" applyFill="1" applyBorder="1" applyAlignment="1" applyProtection="1">
      <alignment horizontal="left" vertical="center"/>
      <protection locked="0"/>
    </xf>
    <xf numFmtId="0" fontId="12" fillId="0" borderId="10"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11" xfId="0" applyFont="1" applyFill="1" applyBorder="1" applyAlignment="1">
      <alignment horizontal="left" vertical="center"/>
    </xf>
    <xf numFmtId="164" fontId="1" fillId="0" borderId="1" xfId="0" applyNumberFormat="1" applyFont="1" applyFill="1" applyBorder="1" applyAlignment="1">
      <alignment horizontal="right"/>
    </xf>
    <xf numFmtId="164" fontId="1" fillId="0" borderId="1" xfId="0" applyNumberFormat="1" applyFont="1" applyFill="1" applyBorder="1" applyAlignment="1">
      <alignment vertical="center"/>
    </xf>
    <xf numFmtId="0" fontId="1" fillId="0" borderId="10" xfId="0" applyFont="1" applyFill="1" applyBorder="1" applyAlignment="1">
      <alignment vertical="center"/>
    </xf>
    <xf numFmtId="0" fontId="1" fillId="0" borderId="12" xfId="0" applyFont="1" applyFill="1" applyBorder="1" applyAlignment="1">
      <alignment vertical="center"/>
    </xf>
    <xf numFmtId="0" fontId="1" fillId="0" borderId="11" xfId="0" applyFont="1" applyFill="1" applyBorder="1" applyAlignment="1">
      <alignmen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1" fillId="0" borderId="11" xfId="0" applyFont="1" applyFill="1" applyBorder="1" applyAlignment="1">
      <alignment horizontal="left" vertical="center"/>
    </xf>
    <xf numFmtId="164" fontId="1" fillId="0" borderId="1" xfId="0" applyNumberFormat="1" applyFont="1" applyFill="1" applyBorder="1" applyAlignment="1">
      <alignment horizontal="right" vertical="center"/>
    </xf>
    <xf numFmtId="0" fontId="0" fillId="0" borderId="0" xfId="0" applyFill="1"/>
    <xf numFmtId="0" fontId="18" fillId="0" borderId="10" xfId="0" applyFont="1" applyBorder="1" applyAlignment="1">
      <alignment horizontal="right"/>
    </xf>
    <xf numFmtId="0" fontId="18" fillId="0" borderId="12" xfId="0" applyFont="1" applyBorder="1" applyAlignment="1">
      <alignment horizontal="right"/>
    </xf>
    <xf numFmtId="0" fontId="18" fillId="0" borderId="11" xfId="0" applyFont="1" applyBorder="1" applyAlignment="1">
      <alignment horizontal="right"/>
    </xf>
  </cellXfs>
  <cellStyles count="1">
    <cellStyle name="Normal" xfId="0" builtinId="0"/>
  </cellStyles>
  <dxfs count="0"/>
  <tableStyles count="0" defaultTableStyle="TableStyleMedium2" defaultPivotStyle="PivotStyleLight16"/>
  <colors>
    <mruColors>
      <color rgb="FFA53923"/>
      <color rgb="FFF2F3B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243052</xdr:colOff>
      <xdr:row>0</xdr:row>
      <xdr:rowOff>26276</xdr:rowOff>
    </xdr:from>
    <xdr:to>
      <xdr:col>2</xdr:col>
      <xdr:colOff>229709</xdr:colOff>
      <xdr:row>0</xdr:row>
      <xdr:rowOff>1111458</xdr:rowOff>
    </xdr:to>
    <xdr:pic>
      <xdr:nvPicPr>
        <xdr:cNvPr id="5" name="Picture 4">
          <a:extLst>
            <a:ext uri="{FF2B5EF4-FFF2-40B4-BE49-F238E27FC236}">
              <a16:creationId xmlns:a16="http://schemas.microsoft.com/office/drawing/2014/main" id="{3E6098AA-7EE7-7ED0-DDA9-722A9DC51401}"/>
            </a:ext>
          </a:extLst>
        </xdr:cNvPr>
        <xdr:cNvPicPr>
          <a:picLocks noChangeAspect="1"/>
        </xdr:cNvPicPr>
      </xdr:nvPicPr>
      <xdr:blipFill>
        <a:blip xmlns:r="http://schemas.openxmlformats.org/officeDocument/2006/relationships" r:embed="rId1"/>
        <a:stretch>
          <a:fillRect/>
        </a:stretch>
      </xdr:blipFill>
      <xdr:spPr>
        <a:xfrm>
          <a:off x="243052" y="26276"/>
          <a:ext cx="1274174" cy="1085182"/>
        </a:xfrm>
        <a:prstGeom prst="rect">
          <a:avLst/>
        </a:prstGeom>
      </xdr:spPr>
    </xdr:pic>
    <xdr:clientData/>
  </xdr:twoCellAnchor>
  <xdr:twoCellAnchor>
    <xdr:from>
      <xdr:col>4</xdr:col>
      <xdr:colOff>236292</xdr:colOff>
      <xdr:row>0</xdr:row>
      <xdr:rowOff>441869</xdr:rowOff>
    </xdr:from>
    <xdr:to>
      <xdr:col>8</xdr:col>
      <xdr:colOff>78828</xdr:colOff>
      <xdr:row>0</xdr:row>
      <xdr:rowOff>783168</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2745637" y="441869"/>
          <a:ext cx="4086088" cy="3412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A53923"/>
              </a:solidFill>
              <a:latin typeface="Arial" panose="020B0604020202020204" pitchFamily="34" charset="0"/>
              <a:cs typeface="Arial" panose="020B0604020202020204" pitchFamily="34" charset="0"/>
            </a:rPr>
            <a:t>2026 Application Fee Worksheet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abSelected="1" zoomScale="145" zoomScaleNormal="145" workbookViewId="0">
      <selection activeCell="J119" sqref="J119"/>
    </sheetView>
  </sheetViews>
  <sheetFormatPr defaultRowHeight="15" x14ac:dyDescent="0.25"/>
  <cols>
    <col min="1" max="1" width="10.140625" customWidth="1"/>
    <col min="6" max="6" width="13.5703125" customWidth="1"/>
    <col min="7" max="7" width="31.28515625" customWidth="1"/>
    <col min="8" max="8" width="9.5703125" customWidth="1"/>
    <col min="9" max="9" width="23.7109375" customWidth="1"/>
  </cols>
  <sheetData>
    <row r="1" spans="1:10" ht="98.25" customHeight="1" x14ac:dyDescent="0.5">
      <c r="A1" s="11"/>
      <c r="C1" s="12"/>
    </row>
    <row r="2" spans="1:10" ht="20.100000000000001" customHeight="1" x14ac:dyDescent="0.25">
      <c r="A2" s="95" t="s">
        <v>83</v>
      </c>
      <c r="B2" s="96"/>
      <c r="C2" s="97"/>
      <c r="D2" s="97"/>
      <c r="E2" s="97"/>
      <c r="F2" s="97"/>
      <c r="G2" s="97"/>
      <c r="H2" s="97"/>
      <c r="I2" s="97"/>
    </row>
    <row r="3" spans="1:10" ht="20.100000000000001" customHeight="1" x14ac:dyDescent="0.25">
      <c r="A3" s="95" t="s">
        <v>84</v>
      </c>
      <c r="B3" s="96"/>
      <c r="C3" s="97"/>
      <c r="D3" s="97"/>
      <c r="E3" s="97"/>
      <c r="F3" s="97"/>
      <c r="G3" s="97"/>
      <c r="H3" s="97"/>
      <c r="I3" s="97"/>
    </row>
    <row r="4" spans="1:10" ht="20.100000000000001" customHeight="1" x14ac:dyDescent="0.25">
      <c r="A4" s="102" t="s">
        <v>56</v>
      </c>
      <c r="B4" s="102"/>
      <c r="C4" s="98">
        <f>H117</f>
        <v>0</v>
      </c>
      <c r="D4" s="97"/>
      <c r="E4" s="97"/>
      <c r="F4" s="97"/>
      <c r="G4" s="97"/>
      <c r="H4" s="97"/>
      <c r="I4" s="97"/>
    </row>
    <row r="5" spans="1:10" ht="20.100000000000001" customHeight="1" x14ac:dyDescent="0.25">
      <c r="A5" s="102" t="s">
        <v>90</v>
      </c>
      <c r="B5" s="102"/>
      <c r="C5" s="103"/>
      <c r="D5" s="104"/>
      <c r="E5" s="104"/>
      <c r="F5" s="104"/>
      <c r="G5" s="104"/>
      <c r="H5" s="104"/>
      <c r="I5" s="105"/>
    </row>
    <row r="6" spans="1:10" s="1" customFormat="1" ht="21.75" customHeight="1" x14ac:dyDescent="0.25">
      <c r="A6" s="51" t="s">
        <v>82</v>
      </c>
      <c r="B6" s="52"/>
      <c r="C6" s="44" t="s">
        <v>35</v>
      </c>
      <c r="D6" s="15"/>
      <c r="E6" s="16"/>
      <c r="F6" s="14"/>
      <c r="G6" s="14"/>
      <c r="H6" s="14"/>
      <c r="I6" s="17"/>
    </row>
    <row r="7" spans="1:10" s="1" customFormat="1" ht="15.75" customHeight="1" x14ac:dyDescent="0.25">
      <c r="A7" s="18"/>
      <c r="B7" s="7"/>
      <c r="C7" s="45" t="s">
        <v>34</v>
      </c>
      <c r="F7" s="7"/>
      <c r="G7" s="7"/>
      <c r="H7" s="7"/>
      <c r="I7" s="19"/>
    </row>
    <row r="8" spans="1:10" s="1" customFormat="1" ht="15" customHeight="1" x14ac:dyDescent="0.25">
      <c r="A8" s="18"/>
      <c r="B8" s="8"/>
      <c r="C8" s="45" t="s">
        <v>37</v>
      </c>
      <c r="D8" s="8"/>
      <c r="F8" s="8"/>
      <c r="G8" s="8"/>
      <c r="H8" s="8"/>
      <c r="I8" s="20"/>
    </row>
    <row r="9" spans="1:10" s="1" customFormat="1" ht="15" customHeight="1" x14ac:dyDescent="0.25">
      <c r="A9" s="18"/>
      <c r="B9" s="8"/>
      <c r="C9" s="45" t="s">
        <v>36</v>
      </c>
      <c r="D9" s="46"/>
      <c r="E9" s="8"/>
      <c r="F9" s="8"/>
      <c r="G9" s="8"/>
      <c r="H9" s="8"/>
      <c r="I9" s="20"/>
    </row>
    <row r="10" spans="1:10" s="1" customFormat="1" ht="15.75" x14ac:dyDescent="0.25">
      <c r="A10" s="21" t="s">
        <v>98</v>
      </c>
      <c r="B10" s="8"/>
      <c r="C10" s="8"/>
      <c r="D10" s="8"/>
      <c r="E10" s="9"/>
      <c r="F10" s="10"/>
      <c r="G10" s="10"/>
      <c r="H10" s="10"/>
      <c r="I10" s="22"/>
      <c r="J10" s="10"/>
    </row>
    <row r="11" spans="1:10" s="1" customFormat="1" ht="15.75" x14ac:dyDescent="0.25">
      <c r="A11" s="21" t="s">
        <v>99</v>
      </c>
      <c r="B11" s="8"/>
      <c r="C11" s="8"/>
      <c r="D11" s="8"/>
      <c r="E11" s="9"/>
      <c r="F11" s="10"/>
      <c r="G11" s="10"/>
      <c r="H11" s="10"/>
      <c r="I11" s="22"/>
      <c r="J11" s="10"/>
    </row>
    <row r="12" spans="1:10" s="1" customFormat="1" ht="15.75" customHeight="1" x14ac:dyDescent="0.25">
      <c r="A12" s="56" t="s">
        <v>89</v>
      </c>
      <c r="B12" s="57"/>
      <c r="C12" s="57"/>
      <c r="D12" s="57"/>
      <c r="E12" s="57"/>
      <c r="F12" s="57"/>
      <c r="G12" s="57"/>
      <c r="H12" s="57"/>
      <c r="I12" s="58"/>
      <c r="J12" s="10"/>
    </row>
    <row r="13" spans="1:10" ht="14.1" customHeight="1" x14ac:dyDescent="0.25">
      <c r="A13" s="56"/>
      <c r="B13" s="57"/>
      <c r="C13" s="57"/>
      <c r="D13" s="57"/>
      <c r="E13" s="57"/>
      <c r="F13" s="57"/>
      <c r="G13" s="57"/>
      <c r="H13" s="57"/>
      <c r="I13" s="58"/>
    </row>
    <row r="14" spans="1:10" ht="48" customHeight="1" x14ac:dyDescent="0.25">
      <c r="A14" s="39" t="s">
        <v>10</v>
      </c>
      <c r="B14" s="100" t="s">
        <v>57</v>
      </c>
      <c r="C14" s="101"/>
      <c r="D14" s="101"/>
      <c r="E14" s="101"/>
      <c r="F14" s="101"/>
      <c r="G14" s="40" t="s">
        <v>63</v>
      </c>
      <c r="H14" s="41" t="s">
        <v>62</v>
      </c>
      <c r="I14" s="42" t="s">
        <v>111</v>
      </c>
    </row>
    <row r="15" spans="1:10" ht="17.100000000000001" customHeight="1" x14ac:dyDescent="0.25">
      <c r="A15" s="62" t="s">
        <v>58</v>
      </c>
      <c r="B15" s="62"/>
      <c r="C15" s="62"/>
      <c r="D15" s="62"/>
      <c r="E15" s="62"/>
      <c r="F15" s="62"/>
      <c r="G15" s="62"/>
      <c r="H15" s="62"/>
      <c r="I15" s="62"/>
    </row>
    <row r="16" spans="1:10" ht="14.1" customHeight="1" x14ac:dyDescent="0.25">
      <c r="A16" s="99"/>
      <c r="B16" s="53" t="s">
        <v>3</v>
      </c>
      <c r="C16" s="55"/>
      <c r="D16" s="55"/>
      <c r="E16" s="55"/>
      <c r="F16" s="55"/>
      <c r="G16" s="55"/>
      <c r="H16" s="2">
        <f>IF(ISTEXT(A16),I16,0)</f>
        <v>0</v>
      </c>
      <c r="I16" s="3">
        <v>2520</v>
      </c>
    </row>
    <row r="17" spans="1:9" ht="14.1" customHeight="1" x14ac:dyDescent="0.25">
      <c r="A17" s="99"/>
      <c r="B17" s="29"/>
      <c r="C17" s="53" t="s">
        <v>7</v>
      </c>
      <c r="D17" s="55"/>
      <c r="E17" s="55"/>
      <c r="F17" s="55"/>
      <c r="G17" s="30" t="s">
        <v>81</v>
      </c>
      <c r="H17" s="2">
        <f>IF(ISNUMBER(G17),55*G17,0)</f>
        <v>0</v>
      </c>
      <c r="I17" s="4" t="s">
        <v>112</v>
      </c>
    </row>
    <row r="18" spans="1:9" ht="14.1" customHeight="1" x14ac:dyDescent="0.25">
      <c r="A18" s="99"/>
      <c r="B18" s="29"/>
      <c r="C18" s="80" t="s">
        <v>6</v>
      </c>
      <c r="D18" s="89"/>
      <c r="E18" s="89"/>
      <c r="F18" s="89"/>
      <c r="G18" s="30" t="s">
        <v>81</v>
      </c>
      <c r="H18" s="2">
        <f>IF(ISNUMBER(G18),5*G18,0)</f>
        <v>0</v>
      </c>
      <c r="I18" s="4" t="s">
        <v>113</v>
      </c>
    </row>
    <row r="19" spans="1:9" ht="14.1" customHeight="1" x14ac:dyDescent="0.25">
      <c r="A19" s="99"/>
      <c r="B19" s="54" t="s">
        <v>4</v>
      </c>
      <c r="C19" s="55"/>
      <c r="D19" s="55"/>
      <c r="E19" s="55"/>
      <c r="F19" s="55"/>
      <c r="G19" s="55"/>
      <c r="H19" s="2">
        <f>IF(ISTEXT(A19),I19,0)</f>
        <v>0</v>
      </c>
      <c r="I19" s="3">
        <v>2520</v>
      </c>
    </row>
    <row r="20" spans="1:9" ht="14.1" customHeight="1" x14ac:dyDescent="0.25">
      <c r="A20" s="99"/>
      <c r="B20" s="29"/>
      <c r="C20" s="53" t="s">
        <v>7</v>
      </c>
      <c r="D20" s="55"/>
      <c r="E20" s="55"/>
      <c r="F20" s="55"/>
      <c r="G20" s="30" t="s">
        <v>81</v>
      </c>
      <c r="H20" s="2">
        <f>IF(ISNUMBER(G20),40*G20,0)</f>
        <v>0</v>
      </c>
      <c r="I20" s="4" t="s">
        <v>114</v>
      </c>
    </row>
    <row r="21" spans="1:9" ht="14.1" customHeight="1" x14ac:dyDescent="0.25">
      <c r="A21" s="99"/>
      <c r="B21" s="29"/>
      <c r="C21" s="80" t="s">
        <v>6</v>
      </c>
      <c r="D21" s="89"/>
      <c r="E21" s="89"/>
      <c r="F21" s="89"/>
      <c r="G21" s="30" t="s">
        <v>81</v>
      </c>
      <c r="H21" s="2">
        <f>IF(ISNUMBER(G21),3*G21,0)</f>
        <v>0</v>
      </c>
      <c r="I21" s="4" t="s">
        <v>115</v>
      </c>
    </row>
    <row r="22" spans="1:9" ht="14.1" customHeight="1" x14ac:dyDescent="0.25">
      <c r="A22" s="25"/>
      <c r="B22" s="53" t="s">
        <v>16</v>
      </c>
      <c r="C22" s="55"/>
      <c r="D22" s="55"/>
      <c r="E22" s="55"/>
      <c r="F22" s="55"/>
      <c r="G22" s="55"/>
      <c r="H22" s="2">
        <f>IF(ISTEXT(A22),I22,0)</f>
        <v>0</v>
      </c>
      <c r="I22" s="3">
        <v>2394</v>
      </c>
    </row>
    <row r="23" spans="1:9" ht="14.1" customHeight="1" x14ac:dyDescent="0.25">
      <c r="A23" s="25"/>
      <c r="B23" s="59" t="s">
        <v>104</v>
      </c>
      <c r="C23" s="60"/>
      <c r="D23" s="60"/>
      <c r="E23" s="60"/>
      <c r="F23" s="60"/>
      <c r="G23" s="61"/>
      <c r="H23" s="2">
        <f>IF(ISTEXT(A23),I23,0)</f>
        <v>0</v>
      </c>
      <c r="I23" s="3">
        <v>600</v>
      </c>
    </row>
    <row r="24" spans="1:9" ht="14.1" customHeight="1" x14ac:dyDescent="0.25">
      <c r="A24" s="25"/>
      <c r="B24" s="53" t="s">
        <v>47</v>
      </c>
      <c r="C24" s="55"/>
      <c r="D24" s="55"/>
      <c r="E24" s="55"/>
      <c r="F24" s="55"/>
      <c r="G24" s="55"/>
      <c r="H24" s="2">
        <f>IF(ISTEXT(A24),I24,0)</f>
        <v>0</v>
      </c>
      <c r="I24" s="3">
        <v>1575</v>
      </c>
    </row>
    <row r="25" spans="1:9" ht="14.1" customHeight="1" x14ac:dyDescent="0.25">
      <c r="A25" s="25"/>
      <c r="B25" s="53" t="s">
        <v>17</v>
      </c>
      <c r="C25" s="55"/>
      <c r="D25" s="55"/>
      <c r="E25" s="55"/>
      <c r="F25" s="55"/>
      <c r="G25" s="55"/>
      <c r="H25" s="2">
        <f>IF(ISTEXT(A25),I25,0)</f>
        <v>0</v>
      </c>
      <c r="I25" s="3">
        <v>2520</v>
      </c>
    </row>
    <row r="26" spans="1:9" ht="17.100000000000001" customHeight="1" x14ac:dyDescent="0.25">
      <c r="A26" s="62" t="s">
        <v>59</v>
      </c>
      <c r="B26" s="62"/>
      <c r="C26" s="62"/>
      <c r="D26" s="62"/>
      <c r="E26" s="62"/>
      <c r="F26" s="62"/>
      <c r="G26" s="62"/>
      <c r="H26" s="62"/>
      <c r="I26" s="62"/>
    </row>
    <row r="27" spans="1:9" ht="14.1" customHeight="1" x14ac:dyDescent="0.25">
      <c r="A27" s="23"/>
      <c r="B27" s="54" t="s">
        <v>60</v>
      </c>
      <c r="C27" s="54"/>
      <c r="D27" s="54"/>
      <c r="E27" s="54"/>
      <c r="F27" s="54"/>
      <c r="G27" s="54"/>
      <c r="H27" s="2">
        <f>IF(ISTEXT(A27),I27,0)</f>
        <v>0</v>
      </c>
      <c r="I27" s="3">
        <v>1575</v>
      </c>
    </row>
    <row r="28" spans="1:9" ht="17.100000000000001" customHeight="1" x14ac:dyDescent="0.25">
      <c r="A28" s="62" t="s">
        <v>61</v>
      </c>
      <c r="B28" s="62"/>
      <c r="C28" s="62"/>
      <c r="D28" s="62"/>
      <c r="E28" s="62"/>
      <c r="F28" s="62"/>
      <c r="G28" s="62"/>
      <c r="H28" s="62"/>
      <c r="I28" s="62"/>
    </row>
    <row r="29" spans="1:9" ht="14.1" customHeight="1" x14ac:dyDescent="0.25">
      <c r="A29" s="6"/>
      <c r="B29" s="54" t="s">
        <v>33</v>
      </c>
      <c r="C29" s="54"/>
      <c r="D29" s="54"/>
      <c r="E29" s="54"/>
      <c r="F29" s="54"/>
      <c r="G29" s="54"/>
      <c r="H29" s="2">
        <f t="shared" ref="H29:H41" si="0">IF(ISTEXT(A29),I29,0)</f>
        <v>0</v>
      </c>
      <c r="I29" s="3">
        <v>2520</v>
      </c>
    </row>
    <row r="30" spans="1:9" ht="14.1" customHeight="1" x14ac:dyDescent="0.25">
      <c r="A30" s="90"/>
      <c r="B30" s="53" t="s">
        <v>100</v>
      </c>
      <c r="C30" s="55"/>
      <c r="D30" s="55"/>
      <c r="E30" s="55"/>
      <c r="F30" s="55"/>
      <c r="G30" s="55"/>
      <c r="H30" s="2">
        <f>IF(ISTEXT(A30),I30,0)</f>
        <v>0</v>
      </c>
      <c r="I30" s="3">
        <v>210</v>
      </c>
    </row>
    <row r="31" spans="1:9" ht="14.1" customHeight="1" x14ac:dyDescent="0.25">
      <c r="A31" s="91"/>
      <c r="B31" s="29"/>
      <c r="C31" s="92" t="s">
        <v>103</v>
      </c>
      <c r="D31" s="93"/>
      <c r="E31" s="93"/>
      <c r="F31" s="94"/>
      <c r="G31" s="37" t="s">
        <v>81</v>
      </c>
      <c r="H31" s="2">
        <f>IF(ISNUMBER(G31),26.25*G31,0)</f>
        <v>0</v>
      </c>
      <c r="I31" s="4" t="s">
        <v>116</v>
      </c>
    </row>
    <row r="32" spans="1:9" ht="14.1" customHeight="1" x14ac:dyDescent="0.25">
      <c r="A32" s="6"/>
      <c r="B32" s="59" t="s">
        <v>49</v>
      </c>
      <c r="C32" s="60"/>
      <c r="D32" s="60"/>
      <c r="E32" s="60"/>
      <c r="F32" s="60"/>
      <c r="G32" s="61"/>
      <c r="H32" s="2">
        <f t="shared" si="0"/>
        <v>0</v>
      </c>
      <c r="I32" s="3">
        <v>1050</v>
      </c>
    </row>
    <row r="33" spans="1:10" ht="14.1" customHeight="1" x14ac:dyDescent="0.25">
      <c r="A33" s="6"/>
      <c r="B33" s="59" t="s">
        <v>97</v>
      </c>
      <c r="C33" s="60"/>
      <c r="D33" s="60"/>
      <c r="E33" s="60"/>
      <c r="F33" s="60"/>
      <c r="G33" s="61"/>
      <c r="H33" s="2">
        <f t="shared" si="0"/>
        <v>0</v>
      </c>
      <c r="I33" s="3">
        <v>1050</v>
      </c>
    </row>
    <row r="34" spans="1:10" ht="14.1" customHeight="1" x14ac:dyDescent="0.25">
      <c r="A34" s="6"/>
      <c r="B34" s="54" t="s">
        <v>40</v>
      </c>
      <c r="C34" s="55"/>
      <c r="D34" s="55"/>
      <c r="E34" s="55"/>
      <c r="F34" s="55"/>
      <c r="G34" s="55"/>
      <c r="H34" s="2">
        <f t="shared" si="0"/>
        <v>0</v>
      </c>
      <c r="I34" s="3">
        <v>630</v>
      </c>
    </row>
    <row r="35" spans="1:10" ht="14.1" customHeight="1" x14ac:dyDescent="0.25">
      <c r="A35" s="6"/>
      <c r="B35" s="59" t="s">
        <v>96</v>
      </c>
      <c r="C35" s="60"/>
      <c r="D35" s="60"/>
      <c r="E35" s="60"/>
      <c r="F35" s="60"/>
      <c r="G35" s="61"/>
      <c r="H35" s="2">
        <f t="shared" si="0"/>
        <v>0</v>
      </c>
      <c r="I35" s="3">
        <v>105</v>
      </c>
    </row>
    <row r="36" spans="1:10" ht="14.1" customHeight="1" x14ac:dyDescent="0.25">
      <c r="A36" s="6"/>
      <c r="B36" s="53" t="s">
        <v>41</v>
      </c>
      <c r="C36" s="53"/>
      <c r="D36" s="53"/>
      <c r="E36" s="53"/>
      <c r="F36" s="53"/>
      <c r="G36" s="53"/>
      <c r="H36" s="2">
        <f t="shared" si="0"/>
        <v>0</v>
      </c>
      <c r="I36" s="3">
        <v>105</v>
      </c>
    </row>
    <row r="37" spans="1:10" ht="14.1" customHeight="1" x14ac:dyDescent="0.25">
      <c r="A37" s="6"/>
      <c r="B37" s="59" t="s">
        <v>106</v>
      </c>
      <c r="C37" s="60"/>
      <c r="D37" s="60"/>
      <c r="E37" s="60"/>
      <c r="F37" s="60"/>
      <c r="G37" s="61"/>
      <c r="H37" s="2">
        <f t="shared" si="0"/>
        <v>0</v>
      </c>
      <c r="I37" s="3">
        <v>1000</v>
      </c>
    </row>
    <row r="38" spans="1:10" ht="14.1" customHeight="1" x14ac:dyDescent="0.25">
      <c r="A38" s="6"/>
      <c r="B38" s="54" t="s">
        <v>14</v>
      </c>
      <c r="C38" s="54"/>
      <c r="D38" s="54"/>
      <c r="E38" s="54"/>
      <c r="F38" s="54"/>
      <c r="G38" s="54"/>
      <c r="H38" s="2">
        <f t="shared" si="0"/>
        <v>0</v>
      </c>
      <c r="I38" s="3">
        <v>3780</v>
      </c>
    </row>
    <row r="39" spans="1:10" ht="14.1" customHeight="1" x14ac:dyDescent="0.25">
      <c r="A39" s="6"/>
      <c r="B39" s="54" t="s">
        <v>13</v>
      </c>
      <c r="C39" s="55"/>
      <c r="D39" s="55"/>
      <c r="E39" s="55"/>
      <c r="F39" s="55"/>
      <c r="G39" s="55"/>
      <c r="H39" s="2">
        <f t="shared" si="0"/>
        <v>0</v>
      </c>
      <c r="I39" s="3">
        <v>5250</v>
      </c>
    </row>
    <row r="40" spans="1:10" ht="14.1" customHeight="1" x14ac:dyDescent="0.25">
      <c r="A40" s="6"/>
      <c r="B40" s="59" t="s">
        <v>101</v>
      </c>
      <c r="C40" s="60"/>
      <c r="D40" s="60"/>
      <c r="E40" s="60"/>
      <c r="F40" s="60"/>
      <c r="G40" s="61"/>
      <c r="H40" s="2">
        <f t="shared" si="0"/>
        <v>0</v>
      </c>
      <c r="I40" s="3">
        <v>5775</v>
      </c>
    </row>
    <row r="41" spans="1:10" ht="14.1" customHeight="1" x14ac:dyDescent="0.25">
      <c r="A41" s="6"/>
      <c r="B41" s="82" t="s">
        <v>102</v>
      </c>
      <c r="C41" s="83"/>
      <c r="D41" s="83"/>
      <c r="E41" s="83"/>
      <c r="F41" s="83"/>
      <c r="G41" s="84"/>
      <c r="H41" s="5">
        <f t="shared" si="0"/>
        <v>0</v>
      </c>
      <c r="I41" s="3">
        <v>15000</v>
      </c>
    </row>
    <row r="42" spans="1:10" ht="14.1" customHeight="1" x14ac:dyDescent="0.25">
      <c r="A42" s="6"/>
      <c r="B42" s="54" t="s">
        <v>50</v>
      </c>
      <c r="C42" s="54"/>
      <c r="D42" s="54"/>
      <c r="E42" s="54"/>
      <c r="F42" s="54"/>
      <c r="G42" s="54"/>
      <c r="H42" s="2">
        <f t="shared" ref="H42:H49" si="1">IF(ISTEXT(A42),I42,0)</f>
        <v>0</v>
      </c>
      <c r="I42" s="3">
        <v>1050</v>
      </c>
    </row>
    <row r="43" spans="1:10" ht="14.1" customHeight="1" x14ac:dyDescent="0.25">
      <c r="A43" s="6"/>
      <c r="B43" s="54" t="s">
        <v>21</v>
      </c>
      <c r="C43" s="55"/>
      <c r="D43" s="55"/>
      <c r="E43" s="55"/>
      <c r="F43" s="55"/>
      <c r="G43" s="55"/>
      <c r="H43" s="2">
        <f t="shared" si="1"/>
        <v>0</v>
      </c>
      <c r="I43" s="3">
        <v>1575</v>
      </c>
    </row>
    <row r="44" spans="1:10" ht="14.1" customHeight="1" x14ac:dyDescent="0.25">
      <c r="A44" s="6"/>
      <c r="B44" s="54" t="s">
        <v>64</v>
      </c>
      <c r="C44" s="54"/>
      <c r="D44" s="54"/>
      <c r="E44" s="54"/>
      <c r="F44" s="54"/>
      <c r="G44" s="54"/>
      <c r="H44" s="2">
        <f t="shared" si="1"/>
        <v>0</v>
      </c>
      <c r="I44" s="3">
        <v>840</v>
      </c>
    </row>
    <row r="45" spans="1:10" ht="14.1" customHeight="1" x14ac:dyDescent="0.25">
      <c r="A45" s="6"/>
      <c r="B45" s="59" t="s">
        <v>107</v>
      </c>
      <c r="C45" s="60"/>
      <c r="D45" s="60"/>
      <c r="E45" s="60"/>
      <c r="F45" s="60"/>
      <c r="G45" s="61"/>
      <c r="H45" s="2">
        <f t="shared" si="1"/>
        <v>0</v>
      </c>
      <c r="I45" s="110">
        <v>945</v>
      </c>
      <c r="J45" s="118"/>
    </row>
    <row r="46" spans="1:10" ht="14.1" customHeight="1" x14ac:dyDescent="0.25">
      <c r="A46" s="6"/>
      <c r="B46" s="54" t="s">
        <v>22</v>
      </c>
      <c r="C46" s="55"/>
      <c r="D46" s="55"/>
      <c r="E46" s="55"/>
      <c r="F46" s="55"/>
      <c r="G46" s="55"/>
      <c r="H46" s="2">
        <f t="shared" si="1"/>
        <v>0</v>
      </c>
      <c r="I46" s="3">
        <v>1575</v>
      </c>
    </row>
    <row r="47" spans="1:10" ht="14.1" customHeight="1" x14ac:dyDescent="0.25">
      <c r="A47" s="6"/>
      <c r="B47" s="54" t="s">
        <v>23</v>
      </c>
      <c r="C47" s="55"/>
      <c r="D47" s="55"/>
      <c r="E47" s="55"/>
      <c r="F47" s="55"/>
      <c r="G47" s="55"/>
      <c r="H47" s="2">
        <f t="shared" si="1"/>
        <v>0</v>
      </c>
      <c r="I47" s="3">
        <v>2520</v>
      </c>
    </row>
    <row r="48" spans="1:10" ht="14.1" customHeight="1" x14ac:dyDescent="0.25">
      <c r="A48" s="6"/>
      <c r="B48" s="54" t="s">
        <v>24</v>
      </c>
      <c r="C48" s="55"/>
      <c r="D48" s="55"/>
      <c r="E48" s="55"/>
      <c r="F48" s="55"/>
      <c r="G48" s="55"/>
      <c r="H48" s="2">
        <f t="shared" si="1"/>
        <v>0</v>
      </c>
      <c r="I48" s="3">
        <v>126</v>
      </c>
    </row>
    <row r="49" spans="1:11" ht="14.1" customHeight="1" x14ac:dyDescent="0.25">
      <c r="A49" s="6"/>
      <c r="B49" s="54" t="s">
        <v>25</v>
      </c>
      <c r="C49" s="55"/>
      <c r="D49" s="55"/>
      <c r="E49" s="55"/>
      <c r="F49" s="55"/>
      <c r="G49" s="55"/>
      <c r="H49" s="2">
        <f t="shared" si="1"/>
        <v>0</v>
      </c>
      <c r="I49" s="3">
        <v>126</v>
      </c>
    </row>
    <row r="50" spans="1:11" ht="16.5" customHeight="1" x14ac:dyDescent="0.25">
      <c r="A50" s="62" t="s">
        <v>65</v>
      </c>
      <c r="B50" s="62"/>
      <c r="C50" s="62"/>
      <c r="D50" s="62"/>
      <c r="E50" s="62"/>
      <c r="F50" s="62"/>
      <c r="G50" s="62"/>
      <c r="H50" s="62"/>
      <c r="I50" s="62"/>
    </row>
    <row r="51" spans="1:11" ht="14.1" customHeight="1" x14ac:dyDescent="0.25">
      <c r="A51" s="28"/>
      <c r="B51" s="54" t="s">
        <v>94</v>
      </c>
      <c r="C51" s="55"/>
      <c r="D51" s="55"/>
      <c r="E51" s="55"/>
      <c r="F51" s="55"/>
      <c r="G51" s="55"/>
      <c r="H51" s="2">
        <f t="shared" ref="H51:H55" si="2">IF(ISTEXT(A51),I51,0)</f>
        <v>0</v>
      </c>
      <c r="I51" s="3">
        <v>500</v>
      </c>
    </row>
    <row r="52" spans="1:11" ht="14.1" customHeight="1" x14ac:dyDescent="0.25">
      <c r="A52" s="28"/>
      <c r="B52" s="59" t="s">
        <v>27</v>
      </c>
      <c r="C52" s="60"/>
      <c r="D52" s="60"/>
      <c r="E52" s="60"/>
      <c r="F52" s="60"/>
      <c r="G52" s="61"/>
      <c r="H52" s="2">
        <f t="shared" si="2"/>
        <v>0</v>
      </c>
      <c r="I52" s="3">
        <v>630</v>
      </c>
    </row>
    <row r="53" spans="1:11" ht="14.1" customHeight="1" x14ac:dyDescent="0.25">
      <c r="A53" s="34"/>
      <c r="B53" s="50" t="s">
        <v>93</v>
      </c>
      <c r="C53" s="81"/>
      <c r="D53" s="81"/>
      <c r="E53" s="81"/>
      <c r="F53" s="81"/>
      <c r="G53" s="81"/>
      <c r="H53" s="35">
        <f t="shared" si="2"/>
        <v>0</v>
      </c>
      <c r="I53" s="33">
        <v>750</v>
      </c>
    </row>
    <row r="54" spans="1:11" ht="14.1" customHeight="1" x14ac:dyDescent="0.25">
      <c r="A54" s="36"/>
      <c r="B54" s="47" t="s">
        <v>121</v>
      </c>
      <c r="C54" s="48"/>
      <c r="D54" s="48"/>
      <c r="E54" s="48"/>
      <c r="F54" s="48"/>
      <c r="G54" s="49"/>
      <c r="H54" s="35">
        <f t="shared" si="2"/>
        <v>0</v>
      </c>
      <c r="I54" s="110">
        <v>2000</v>
      </c>
    </row>
    <row r="55" spans="1:11" ht="14.1" customHeight="1" x14ac:dyDescent="0.25">
      <c r="A55" s="36"/>
      <c r="B55" s="47" t="s">
        <v>122</v>
      </c>
      <c r="C55" s="48"/>
      <c r="D55" s="48"/>
      <c r="E55" s="48"/>
      <c r="F55" s="48"/>
      <c r="G55" s="49"/>
      <c r="H55" s="35">
        <f t="shared" si="2"/>
        <v>0</v>
      </c>
      <c r="I55" s="110">
        <v>2500</v>
      </c>
    </row>
    <row r="56" spans="1:11" ht="14.1" customHeight="1" x14ac:dyDescent="0.25">
      <c r="A56" s="28"/>
      <c r="B56" s="54" t="s">
        <v>26</v>
      </c>
      <c r="C56" s="55"/>
      <c r="D56" s="55"/>
      <c r="E56" s="55"/>
      <c r="F56" s="55"/>
      <c r="G56" s="55"/>
      <c r="H56" s="2">
        <f t="shared" ref="H56:H61" si="3">IF(ISTEXT(A56),I56,0)</f>
        <v>0</v>
      </c>
      <c r="I56" s="3">
        <v>1200</v>
      </c>
    </row>
    <row r="57" spans="1:11" ht="14.1" customHeight="1" x14ac:dyDescent="0.25">
      <c r="A57" s="28"/>
      <c r="B57" s="54" t="s">
        <v>29</v>
      </c>
      <c r="C57" s="55"/>
      <c r="D57" s="55"/>
      <c r="E57" s="55"/>
      <c r="F57" s="55"/>
      <c r="G57" s="55"/>
      <c r="H57" s="2">
        <f t="shared" si="3"/>
        <v>0</v>
      </c>
      <c r="I57" s="3">
        <v>126</v>
      </c>
    </row>
    <row r="58" spans="1:11" ht="14.1" customHeight="1" x14ac:dyDescent="0.25">
      <c r="A58" s="28"/>
      <c r="B58" s="54" t="s">
        <v>28</v>
      </c>
      <c r="C58" s="55"/>
      <c r="D58" s="55"/>
      <c r="E58" s="55"/>
      <c r="F58" s="55"/>
      <c r="G58" s="55"/>
      <c r="H58" s="2">
        <f t="shared" si="3"/>
        <v>0</v>
      </c>
      <c r="I58" s="3">
        <v>126</v>
      </c>
    </row>
    <row r="59" spans="1:11" ht="14.1" customHeight="1" x14ac:dyDescent="0.25">
      <c r="A59" s="28"/>
      <c r="B59" s="54" t="s">
        <v>31</v>
      </c>
      <c r="C59" s="55"/>
      <c r="D59" s="55"/>
      <c r="E59" s="55"/>
      <c r="F59" s="55"/>
      <c r="G59" s="55"/>
      <c r="H59" s="2">
        <f t="shared" si="3"/>
        <v>0</v>
      </c>
      <c r="I59" s="3">
        <v>315</v>
      </c>
    </row>
    <row r="60" spans="1:11" ht="14.1" customHeight="1" x14ac:dyDescent="0.25">
      <c r="A60" s="28"/>
      <c r="B60" s="54" t="s">
        <v>30</v>
      </c>
      <c r="C60" s="55"/>
      <c r="D60" s="55"/>
      <c r="E60" s="55"/>
      <c r="F60" s="55"/>
      <c r="G60" s="55"/>
      <c r="H60" s="2">
        <f t="shared" si="3"/>
        <v>0</v>
      </c>
      <c r="I60" s="3">
        <v>630</v>
      </c>
    </row>
    <row r="61" spans="1:11" ht="14.1" customHeight="1" x14ac:dyDescent="0.25">
      <c r="A61" s="28"/>
      <c r="B61" s="54" t="s">
        <v>67</v>
      </c>
      <c r="C61" s="55"/>
      <c r="D61" s="55"/>
      <c r="E61" s="55"/>
      <c r="F61" s="55"/>
      <c r="G61" s="55"/>
      <c r="H61" s="2">
        <f t="shared" si="3"/>
        <v>0</v>
      </c>
      <c r="I61" s="3">
        <v>630</v>
      </c>
    </row>
    <row r="62" spans="1:11" ht="17.100000000000001" customHeight="1" x14ac:dyDescent="0.25">
      <c r="A62" s="62" t="s">
        <v>66</v>
      </c>
      <c r="B62" s="62"/>
      <c r="C62" s="62"/>
      <c r="D62" s="62"/>
      <c r="E62" s="62"/>
      <c r="F62" s="62"/>
      <c r="G62" s="62"/>
      <c r="H62" s="62"/>
      <c r="I62" s="62"/>
    </row>
    <row r="63" spans="1:11" ht="14.1" customHeight="1" x14ac:dyDescent="0.25">
      <c r="A63" s="24"/>
      <c r="B63" s="54" t="s">
        <v>52</v>
      </c>
      <c r="C63" s="54"/>
      <c r="D63" s="54"/>
      <c r="E63" s="54"/>
      <c r="F63" s="54"/>
      <c r="G63" s="54"/>
      <c r="H63" s="2">
        <f>IF(ISTEXT(A63),I63,0)</f>
        <v>0</v>
      </c>
      <c r="I63" s="3">
        <v>630</v>
      </c>
      <c r="K63" s="13"/>
    </row>
    <row r="64" spans="1:11" ht="14.1" customHeight="1" x14ac:dyDescent="0.25">
      <c r="A64" s="88"/>
      <c r="B64" s="54" t="s">
        <v>45</v>
      </c>
      <c r="C64" s="54"/>
      <c r="D64" s="54"/>
      <c r="E64" s="54"/>
      <c r="F64" s="54"/>
      <c r="G64" s="54"/>
      <c r="H64" s="2">
        <f>IF(ISTEXT(A64),I64,0)</f>
        <v>0</v>
      </c>
      <c r="I64" s="3">
        <v>2520</v>
      </c>
      <c r="K64" s="13"/>
    </row>
    <row r="65" spans="1:9" ht="14.1" customHeight="1" x14ac:dyDescent="0.25">
      <c r="A65" s="88"/>
      <c r="B65" s="29"/>
      <c r="C65" s="53" t="s">
        <v>8</v>
      </c>
      <c r="D65" s="53"/>
      <c r="E65" s="53"/>
      <c r="F65" s="53"/>
      <c r="G65" s="31" t="s">
        <v>81</v>
      </c>
      <c r="H65" s="2">
        <f>IF(ISNUMBER(G65),15*G65,0)</f>
        <v>0</v>
      </c>
      <c r="I65" s="4" t="s">
        <v>117</v>
      </c>
    </row>
    <row r="66" spans="1:9" ht="14.1" customHeight="1" x14ac:dyDescent="0.25">
      <c r="A66" s="88"/>
      <c r="B66" s="29"/>
      <c r="C66" s="80" t="s">
        <v>9</v>
      </c>
      <c r="D66" s="80"/>
      <c r="E66" s="80"/>
      <c r="F66" s="80"/>
      <c r="G66" s="32" t="s">
        <v>81</v>
      </c>
      <c r="H66" s="2">
        <f>IF(ISNUMBER(G66),5*G66,0)</f>
        <v>0</v>
      </c>
      <c r="I66" s="4" t="s">
        <v>113</v>
      </c>
    </row>
    <row r="67" spans="1:9" ht="14.1" customHeight="1" x14ac:dyDescent="0.25">
      <c r="A67" s="24"/>
      <c r="B67" s="54" t="s">
        <v>53</v>
      </c>
      <c r="C67" s="54"/>
      <c r="D67" s="54"/>
      <c r="E67" s="54"/>
      <c r="F67" s="54"/>
      <c r="G67" s="54"/>
      <c r="H67" s="2">
        <f>IF(ISTEXT(A67),I67,0)</f>
        <v>0</v>
      </c>
      <c r="I67" s="3">
        <v>945</v>
      </c>
    </row>
    <row r="68" spans="1:9" ht="14.1" customHeight="1" x14ac:dyDescent="0.25">
      <c r="A68" s="24"/>
      <c r="B68" s="54" t="s">
        <v>54</v>
      </c>
      <c r="C68" s="55"/>
      <c r="D68" s="55"/>
      <c r="E68" s="55"/>
      <c r="F68" s="55"/>
      <c r="G68" s="55"/>
      <c r="H68" s="2">
        <f>IF(ISTEXT(A68),I68,0)</f>
        <v>0</v>
      </c>
      <c r="I68" s="3">
        <v>1500</v>
      </c>
    </row>
    <row r="69" spans="1:9" ht="17.100000000000001" customHeight="1" x14ac:dyDescent="0.25">
      <c r="A69" s="62" t="s">
        <v>78</v>
      </c>
      <c r="B69" s="62"/>
      <c r="C69" s="62"/>
      <c r="D69" s="62"/>
      <c r="E69" s="62"/>
      <c r="F69" s="62"/>
      <c r="G69" s="62"/>
      <c r="H69" s="62"/>
      <c r="I69" s="62"/>
    </row>
    <row r="70" spans="1:9" ht="14.1" customHeight="1" x14ac:dyDescent="0.25">
      <c r="A70" s="23"/>
      <c r="B70" s="54" t="s">
        <v>51</v>
      </c>
      <c r="C70" s="55"/>
      <c r="D70" s="55"/>
      <c r="E70" s="55"/>
      <c r="F70" s="55"/>
      <c r="G70" s="55"/>
      <c r="H70" s="2">
        <f t="shared" ref="H70:H81" si="4">IF(ISTEXT(A70),I70,0)</f>
        <v>0</v>
      </c>
      <c r="I70" s="3">
        <v>1050</v>
      </c>
    </row>
    <row r="71" spans="1:9" ht="14.1" customHeight="1" x14ac:dyDescent="0.25">
      <c r="A71" s="23"/>
      <c r="B71" s="54" t="s">
        <v>44</v>
      </c>
      <c r="C71" s="55"/>
      <c r="D71" s="55"/>
      <c r="E71" s="55"/>
      <c r="F71" s="55"/>
      <c r="G71" s="55"/>
      <c r="H71" s="2">
        <f t="shared" si="4"/>
        <v>0</v>
      </c>
      <c r="I71" s="3">
        <v>630</v>
      </c>
    </row>
    <row r="72" spans="1:9" ht="14.1" customHeight="1" x14ac:dyDescent="0.25">
      <c r="A72" s="23"/>
      <c r="B72" s="54" t="s">
        <v>118</v>
      </c>
      <c r="C72" s="55"/>
      <c r="D72" s="55"/>
      <c r="E72" s="55"/>
      <c r="F72" s="55"/>
      <c r="G72" s="55"/>
      <c r="H72" s="2">
        <f t="shared" si="4"/>
        <v>0</v>
      </c>
      <c r="I72" s="3">
        <v>378</v>
      </c>
    </row>
    <row r="73" spans="1:9" ht="14.1" customHeight="1" x14ac:dyDescent="0.25">
      <c r="A73" s="23"/>
      <c r="B73" s="54" t="s">
        <v>95</v>
      </c>
      <c r="C73" s="55"/>
      <c r="D73" s="55"/>
      <c r="E73" s="55"/>
      <c r="F73" s="55"/>
      <c r="G73" s="55"/>
      <c r="H73" s="2">
        <f t="shared" si="4"/>
        <v>0</v>
      </c>
      <c r="I73" s="33">
        <v>600</v>
      </c>
    </row>
    <row r="74" spans="1:9" ht="14.1" customHeight="1" x14ac:dyDescent="0.25">
      <c r="A74" s="23"/>
      <c r="B74" s="54" t="s">
        <v>91</v>
      </c>
      <c r="C74" s="54"/>
      <c r="D74" s="54"/>
      <c r="E74" s="54"/>
      <c r="F74" s="54"/>
      <c r="G74" s="54"/>
      <c r="H74" s="2">
        <f t="shared" si="4"/>
        <v>0</v>
      </c>
      <c r="I74" s="3">
        <v>600</v>
      </c>
    </row>
    <row r="75" spans="1:9" ht="14.1" customHeight="1" x14ac:dyDescent="0.25">
      <c r="A75" s="23"/>
      <c r="B75" s="71" t="s">
        <v>92</v>
      </c>
      <c r="C75" s="72"/>
      <c r="D75" s="72"/>
      <c r="E75" s="72"/>
      <c r="F75" s="72"/>
      <c r="G75" s="73"/>
      <c r="H75" s="2">
        <f t="shared" si="4"/>
        <v>0</v>
      </c>
      <c r="I75" s="3">
        <v>1050</v>
      </c>
    </row>
    <row r="76" spans="1:9" ht="14.1" customHeight="1" x14ac:dyDescent="0.25">
      <c r="A76" s="23"/>
      <c r="B76" s="54" t="s">
        <v>19</v>
      </c>
      <c r="C76" s="55"/>
      <c r="D76" s="55"/>
      <c r="E76" s="55"/>
      <c r="F76" s="55"/>
      <c r="G76" s="55"/>
      <c r="H76" s="2">
        <f t="shared" si="4"/>
        <v>0</v>
      </c>
      <c r="I76" s="3">
        <v>5250</v>
      </c>
    </row>
    <row r="77" spans="1:9" ht="14.1" customHeight="1" x14ac:dyDescent="0.25">
      <c r="A77" s="23"/>
      <c r="B77" s="54" t="s">
        <v>20</v>
      </c>
      <c r="C77" s="55"/>
      <c r="D77" s="55"/>
      <c r="E77" s="55"/>
      <c r="F77" s="55"/>
      <c r="G77" s="55"/>
      <c r="H77" s="2">
        <f t="shared" si="4"/>
        <v>0</v>
      </c>
      <c r="I77" s="3">
        <v>3780</v>
      </c>
    </row>
    <row r="78" spans="1:9" ht="14.1" customHeight="1" x14ac:dyDescent="0.25">
      <c r="A78" s="23"/>
      <c r="B78" s="106" t="s">
        <v>120</v>
      </c>
      <c r="C78" s="107"/>
      <c r="D78" s="107"/>
      <c r="E78" s="107"/>
      <c r="F78" s="107"/>
      <c r="G78" s="108"/>
      <c r="H78" s="109">
        <f>IF(ISTEXT(A78),I78,0)</f>
        <v>0</v>
      </c>
      <c r="I78" s="110">
        <v>460</v>
      </c>
    </row>
    <row r="79" spans="1:9" ht="14.1" customHeight="1" x14ac:dyDescent="0.25">
      <c r="A79" s="23"/>
      <c r="B79" s="54" t="s">
        <v>1</v>
      </c>
      <c r="C79" s="55"/>
      <c r="D79" s="55"/>
      <c r="E79" s="55"/>
      <c r="F79" s="55"/>
      <c r="G79" s="55"/>
      <c r="H79" s="2">
        <f t="shared" si="4"/>
        <v>0</v>
      </c>
      <c r="I79" s="3">
        <v>126</v>
      </c>
    </row>
    <row r="80" spans="1:9" ht="14.1" customHeight="1" x14ac:dyDescent="0.25">
      <c r="A80" s="23"/>
      <c r="B80" s="54" t="s">
        <v>5</v>
      </c>
      <c r="C80" s="55"/>
      <c r="D80" s="55"/>
      <c r="E80" s="55"/>
      <c r="F80" s="55"/>
      <c r="G80" s="55"/>
      <c r="H80" s="2">
        <f t="shared" si="4"/>
        <v>0</v>
      </c>
      <c r="I80" s="3">
        <v>483</v>
      </c>
    </row>
    <row r="81" spans="1:9" ht="14.1" customHeight="1" x14ac:dyDescent="0.25">
      <c r="A81" s="23"/>
      <c r="B81" s="53" t="s">
        <v>2</v>
      </c>
      <c r="C81" s="55"/>
      <c r="D81" s="55"/>
      <c r="E81" s="55"/>
      <c r="F81" s="55"/>
      <c r="G81" s="55"/>
      <c r="H81" s="2">
        <f t="shared" si="4"/>
        <v>0</v>
      </c>
      <c r="I81" s="3">
        <v>126</v>
      </c>
    </row>
    <row r="82" spans="1:9" ht="17.100000000000001" customHeight="1" x14ac:dyDescent="0.25">
      <c r="A82" s="62" t="s">
        <v>68</v>
      </c>
      <c r="B82" s="62"/>
      <c r="C82" s="62"/>
      <c r="D82" s="62"/>
      <c r="E82" s="62"/>
      <c r="F82" s="62"/>
      <c r="G82" s="62"/>
      <c r="H82" s="62"/>
      <c r="I82" s="62"/>
    </row>
    <row r="83" spans="1:9" ht="14.1" customHeight="1" x14ac:dyDescent="0.25">
      <c r="A83" s="28"/>
      <c r="B83" s="50" t="s">
        <v>123</v>
      </c>
      <c r="C83" s="50"/>
      <c r="D83" s="50"/>
      <c r="E83" s="50"/>
      <c r="F83" s="50"/>
      <c r="G83" s="50"/>
      <c r="H83" s="35">
        <f>IF(ISTEXT(A83),I83,0)</f>
        <v>0</v>
      </c>
      <c r="I83" s="33">
        <v>315</v>
      </c>
    </row>
    <row r="84" spans="1:9" ht="14.1" customHeight="1" x14ac:dyDescent="0.25">
      <c r="A84" s="28"/>
      <c r="B84" s="50" t="s">
        <v>124</v>
      </c>
      <c r="C84" s="50"/>
      <c r="D84" s="50"/>
      <c r="E84" s="50"/>
      <c r="F84" s="50"/>
      <c r="G84" s="50"/>
      <c r="H84" s="35">
        <f>IF(ISTEXT(A84),I84,0)</f>
        <v>0</v>
      </c>
      <c r="I84" s="33">
        <v>525</v>
      </c>
    </row>
    <row r="85" spans="1:9" ht="17.100000000000001" customHeight="1" x14ac:dyDescent="0.25">
      <c r="A85" s="62" t="s">
        <v>69</v>
      </c>
      <c r="B85" s="62"/>
      <c r="C85" s="62"/>
      <c r="D85" s="62"/>
      <c r="E85" s="62"/>
      <c r="F85" s="62"/>
      <c r="G85" s="62"/>
      <c r="H85" s="62"/>
      <c r="I85" s="62"/>
    </row>
    <row r="86" spans="1:9" ht="14.1" customHeight="1" x14ac:dyDescent="0.25">
      <c r="A86" s="25"/>
      <c r="B86" s="54" t="s">
        <v>70</v>
      </c>
      <c r="C86" s="54"/>
      <c r="D86" s="54"/>
      <c r="E86" s="54"/>
      <c r="F86" s="54"/>
      <c r="G86" s="54"/>
      <c r="H86" s="2">
        <f>IF(ISTEXT(A86),I86,0)</f>
        <v>0</v>
      </c>
      <c r="I86" s="3">
        <v>600</v>
      </c>
    </row>
    <row r="87" spans="1:9" ht="14.1" customHeight="1" x14ac:dyDescent="0.25">
      <c r="A87" s="25"/>
      <c r="B87" s="53" t="s">
        <v>71</v>
      </c>
      <c r="C87" s="55"/>
      <c r="D87" s="55"/>
      <c r="E87" s="55"/>
      <c r="F87" s="55"/>
      <c r="G87" s="55"/>
      <c r="H87" s="2">
        <f t="shared" ref="H87:H104" si="5">IF(ISTEXT(A87),I87,0)</f>
        <v>0</v>
      </c>
      <c r="I87" s="3">
        <v>1050</v>
      </c>
    </row>
    <row r="88" spans="1:9" ht="14.1" customHeight="1" x14ac:dyDescent="0.25">
      <c r="A88" s="25"/>
      <c r="B88" s="53" t="s">
        <v>32</v>
      </c>
      <c r="C88" s="55"/>
      <c r="D88" s="55"/>
      <c r="E88" s="55"/>
      <c r="F88" s="55"/>
      <c r="G88" s="55"/>
      <c r="H88" s="2">
        <f t="shared" si="5"/>
        <v>0</v>
      </c>
      <c r="I88" s="3">
        <v>1575</v>
      </c>
    </row>
    <row r="89" spans="1:9" ht="14.1" customHeight="1" x14ac:dyDescent="0.25">
      <c r="A89" s="25"/>
      <c r="B89" s="54" t="s">
        <v>38</v>
      </c>
      <c r="C89" s="54"/>
      <c r="D89" s="54"/>
      <c r="E89" s="54"/>
      <c r="F89" s="54"/>
      <c r="G89" s="54"/>
      <c r="H89" s="2">
        <f t="shared" si="5"/>
        <v>0</v>
      </c>
      <c r="I89" s="3">
        <v>1050</v>
      </c>
    </row>
    <row r="90" spans="1:9" ht="14.1" customHeight="1" x14ac:dyDescent="0.25">
      <c r="A90" s="25"/>
      <c r="B90" s="54" t="s">
        <v>39</v>
      </c>
      <c r="C90" s="54"/>
      <c r="D90" s="54"/>
      <c r="E90" s="54"/>
      <c r="F90" s="54"/>
      <c r="G90" s="54"/>
      <c r="H90" s="2">
        <f t="shared" si="5"/>
        <v>0</v>
      </c>
      <c r="I90" s="3">
        <v>420</v>
      </c>
    </row>
    <row r="91" spans="1:9" ht="14.1" customHeight="1" x14ac:dyDescent="0.25">
      <c r="A91" s="25"/>
      <c r="B91" s="54" t="s">
        <v>77</v>
      </c>
      <c r="C91" s="54"/>
      <c r="D91" s="54"/>
      <c r="E91" s="54"/>
      <c r="F91" s="54"/>
      <c r="G91" s="54"/>
      <c r="H91" s="2">
        <f t="shared" si="5"/>
        <v>0</v>
      </c>
      <c r="I91" s="3">
        <v>600</v>
      </c>
    </row>
    <row r="92" spans="1:9" ht="14.1" customHeight="1" x14ac:dyDescent="0.25">
      <c r="A92" s="25"/>
      <c r="B92" s="63" t="s">
        <v>76</v>
      </c>
      <c r="C92" s="63"/>
      <c r="D92" s="63"/>
      <c r="E92" s="63"/>
      <c r="F92" s="63"/>
      <c r="G92" s="63"/>
      <c r="H92" s="2">
        <f t="shared" si="5"/>
        <v>0</v>
      </c>
      <c r="I92" s="3">
        <v>420</v>
      </c>
    </row>
    <row r="93" spans="1:9" ht="14.1" customHeight="1" x14ac:dyDescent="0.25">
      <c r="A93" s="25"/>
      <c r="B93" s="54" t="s">
        <v>73</v>
      </c>
      <c r="C93" s="55"/>
      <c r="D93" s="55"/>
      <c r="E93" s="55"/>
      <c r="F93" s="55"/>
      <c r="G93" s="55"/>
      <c r="H93" s="2">
        <f t="shared" si="5"/>
        <v>0</v>
      </c>
      <c r="I93" s="3">
        <v>1500</v>
      </c>
    </row>
    <row r="94" spans="1:9" ht="14.1" customHeight="1" x14ac:dyDescent="0.25">
      <c r="A94" s="25"/>
      <c r="B94" s="59" t="s">
        <v>105</v>
      </c>
      <c r="C94" s="60"/>
      <c r="D94" s="60"/>
      <c r="E94" s="60"/>
      <c r="F94" s="60"/>
      <c r="G94" s="61"/>
      <c r="H94" s="2">
        <f t="shared" si="5"/>
        <v>0</v>
      </c>
      <c r="I94" s="3">
        <v>600</v>
      </c>
    </row>
    <row r="95" spans="1:9" ht="14.1" customHeight="1" x14ac:dyDescent="0.25">
      <c r="A95" s="25"/>
      <c r="B95" s="43"/>
      <c r="C95" s="111" t="s">
        <v>103</v>
      </c>
      <c r="D95" s="112"/>
      <c r="E95" s="112"/>
      <c r="F95" s="113"/>
      <c r="G95" s="37" t="s">
        <v>81</v>
      </c>
      <c r="H95" s="2">
        <f>IF(ISNUMBER(G95),50*G95,0)</f>
        <v>0</v>
      </c>
      <c r="I95" s="117" t="s">
        <v>119</v>
      </c>
    </row>
    <row r="96" spans="1:9" ht="14.1" customHeight="1" x14ac:dyDescent="0.25">
      <c r="A96" s="25"/>
      <c r="B96" s="114" t="s">
        <v>125</v>
      </c>
      <c r="C96" s="115"/>
      <c r="D96" s="115"/>
      <c r="E96" s="115"/>
      <c r="F96" s="115"/>
      <c r="G96" s="116"/>
      <c r="H96" s="2">
        <f t="shared" si="5"/>
        <v>0</v>
      </c>
      <c r="I96" s="117">
        <v>2000</v>
      </c>
    </row>
    <row r="97" spans="1:9" ht="14.1" customHeight="1" x14ac:dyDescent="0.25">
      <c r="A97" s="25"/>
      <c r="B97" s="114" t="s">
        <v>126</v>
      </c>
      <c r="C97" s="115"/>
      <c r="D97" s="115"/>
      <c r="E97" s="115"/>
      <c r="F97" s="115"/>
      <c r="G97" s="116"/>
      <c r="H97" s="2">
        <f t="shared" si="5"/>
        <v>0</v>
      </c>
      <c r="I97" s="117">
        <v>400</v>
      </c>
    </row>
    <row r="98" spans="1:9" ht="14.1" customHeight="1" x14ac:dyDescent="0.25">
      <c r="A98" s="25"/>
      <c r="B98" s="54" t="s">
        <v>72</v>
      </c>
      <c r="C98" s="55"/>
      <c r="D98" s="55"/>
      <c r="E98" s="55"/>
      <c r="F98" s="55"/>
      <c r="G98" s="55"/>
      <c r="H98" s="2">
        <f t="shared" si="5"/>
        <v>0</v>
      </c>
      <c r="I98" s="3">
        <v>945</v>
      </c>
    </row>
    <row r="99" spans="1:9" ht="14.1" customHeight="1" x14ac:dyDescent="0.25">
      <c r="A99" s="25"/>
      <c r="B99" s="54" t="s">
        <v>87</v>
      </c>
      <c r="C99" s="54"/>
      <c r="D99" s="54"/>
      <c r="E99" s="54"/>
      <c r="F99" s="54"/>
      <c r="G99" s="54"/>
      <c r="H99" s="2">
        <f t="shared" si="5"/>
        <v>0</v>
      </c>
      <c r="I99" s="3">
        <v>630</v>
      </c>
    </row>
    <row r="100" spans="1:9" ht="14.1" customHeight="1" x14ac:dyDescent="0.25">
      <c r="A100" s="25"/>
      <c r="B100" s="54" t="s">
        <v>74</v>
      </c>
      <c r="C100" s="55"/>
      <c r="D100" s="55"/>
      <c r="E100" s="55"/>
      <c r="F100" s="55"/>
      <c r="G100" s="55"/>
      <c r="H100" s="2">
        <f t="shared" si="5"/>
        <v>0</v>
      </c>
      <c r="I100" s="3">
        <v>1575</v>
      </c>
    </row>
    <row r="101" spans="1:9" ht="14.1" customHeight="1" x14ac:dyDescent="0.25">
      <c r="A101" s="25"/>
      <c r="B101" s="54" t="s">
        <v>85</v>
      </c>
      <c r="C101" s="54"/>
      <c r="D101" s="54"/>
      <c r="E101" s="54"/>
      <c r="F101" s="54"/>
      <c r="G101" s="54"/>
      <c r="H101" s="2">
        <f t="shared" si="5"/>
        <v>0</v>
      </c>
      <c r="I101" s="3">
        <v>840</v>
      </c>
    </row>
    <row r="102" spans="1:9" ht="14.1" customHeight="1" x14ac:dyDescent="0.25">
      <c r="A102" s="25"/>
      <c r="B102" s="54" t="s">
        <v>86</v>
      </c>
      <c r="C102" s="55"/>
      <c r="D102" s="55"/>
      <c r="E102" s="55"/>
      <c r="F102" s="55"/>
      <c r="G102" s="55"/>
      <c r="H102" s="2">
        <f t="shared" si="5"/>
        <v>0</v>
      </c>
      <c r="I102" s="3">
        <v>1575</v>
      </c>
    </row>
    <row r="103" spans="1:9" ht="14.1" customHeight="1" x14ac:dyDescent="0.25">
      <c r="A103" s="25"/>
      <c r="B103" s="54" t="s">
        <v>75</v>
      </c>
      <c r="C103" s="55"/>
      <c r="D103" s="55"/>
      <c r="E103" s="55"/>
      <c r="F103" s="55"/>
      <c r="G103" s="55"/>
      <c r="H103" s="2">
        <f t="shared" si="5"/>
        <v>0</v>
      </c>
      <c r="I103" s="3">
        <v>2520</v>
      </c>
    </row>
    <row r="104" spans="1:9" ht="14.1" customHeight="1" x14ac:dyDescent="0.25">
      <c r="A104" s="25"/>
      <c r="B104" s="54" t="s">
        <v>55</v>
      </c>
      <c r="C104" s="54"/>
      <c r="D104" s="54"/>
      <c r="E104" s="54"/>
      <c r="F104" s="54"/>
      <c r="G104" s="54"/>
      <c r="H104" s="2">
        <f t="shared" si="5"/>
        <v>0</v>
      </c>
      <c r="I104" s="3">
        <v>2520</v>
      </c>
    </row>
    <row r="105" spans="1:9" ht="17.100000000000001" customHeight="1" x14ac:dyDescent="0.25">
      <c r="A105" s="85" t="s">
        <v>79</v>
      </c>
      <c r="B105" s="86" t="s">
        <v>11</v>
      </c>
      <c r="C105" s="86"/>
      <c r="D105" s="86"/>
      <c r="E105" s="86"/>
      <c r="F105" s="86"/>
      <c r="G105" s="86"/>
      <c r="H105" s="86"/>
      <c r="I105" s="87"/>
    </row>
    <row r="106" spans="1:9" ht="14.1" customHeight="1" x14ac:dyDescent="0.25">
      <c r="A106" s="27"/>
      <c r="B106" s="54" t="s">
        <v>0</v>
      </c>
      <c r="C106" s="55"/>
      <c r="D106" s="55"/>
      <c r="E106" s="55"/>
      <c r="F106" s="55"/>
      <c r="G106" s="55"/>
      <c r="H106" s="2">
        <f>IF(ISTEXT(A106),I106,0)</f>
        <v>0</v>
      </c>
      <c r="I106" s="3">
        <v>420</v>
      </c>
    </row>
    <row r="107" spans="1:9" ht="14.1" customHeight="1" x14ac:dyDescent="0.25">
      <c r="A107" s="27"/>
      <c r="B107" s="54" t="s">
        <v>43</v>
      </c>
      <c r="C107" s="55"/>
      <c r="D107" s="55"/>
      <c r="E107" s="55"/>
      <c r="F107" s="55"/>
      <c r="G107" s="55"/>
      <c r="H107" s="2">
        <f>IF(ISTEXT(A107),I107,0)</f>
        <v>0</v>
      </c>
      <c r="I107" s="3">
        <v>756</v>
      </c>
    </row>
    <row r="108" spans="1:9" ht="14.1" customHeight="1" x14ac:dyDescent="0.25">
      <c r="A108" s="27"/>
      <c r="B108" s="54" t="s">
        <v>42</v>
      </c>
      <c r="C108" s="55"/>
      <c r="D108" s="55"/>
      <c r="E108" s="55"/>
      <c r="F108" s="55"/>
      <c r="G108" s="55"/>
      <c r="H108" s="2">
        <f>IF(ISTEXT(A108),I108,0)</f>
        <v>0</v>
      </c>
      <c r="I108" s="3">
        <v>315</v>
      </c>
    </row>
    <row r="109" spans="1:9" ht="14.1" customHeight="1" x14ac:dyDescent="0.25">
      <c r="A109" s="27"/>
      <c r="B109" s="54" t="s">
        <v>12</v>
      </c>
      <c r="C109" s="55"/>
      <c r="D109" s="55"/>
      <c r="E109" s="55"/>
      <c r="F109" s="55"/>
      <c r="G109" s="55"/>
      <c r="H109" s="2">
        <v>0</v>
      </c>
      <c r="I109" s="5" t="s">
        <v>15</v>
      </c>
    </row>
    <row r="110" spans="1:9" ht="14.1" customHeight="1" x14ac:dyDescent="0.25">
      <c r="A110" s="85" t="s">
        <v>80</v>
      </c>
      <c r="B110" s="86" t="s">
        <v>46</v>
      </c>
      <c r="C110" s="86"/>
      <c r="D110" s="86"/>
      <c r="E110" s="86"/>
      <c r="F110" s="86"/>
      <c r="G110" s="86"/>
      <c r="H110" s="86"/>
      <c r="I110" s="87"/>
    </row>
    <row r="111" spans="1:9" ht="14.1" customHeight="1" x14ac:dyDescent="0.25">
      <c r="A111" s="26"/>
      <c r="B111" s="78" t="s">
        <v>88</v>
      </c>
      <c r="C111" s="79"/>
      <c r="D111" s="79"/>
      <c r="E111" s="79"/>
      <c r="F111" s="79"/>
      <c r="G111" s="79"/>
      <c r="H111" s="2">
        <f t="shared" ref="H111:H113" si="6">IF(ISTEXT(A111),I111,0)</f>
        <v>0</v>
      </c>
      <c r="I111" s="3">
        <v>157.5</v>
      </c>
    </row>
    <row r="112" spans="1:9" ht="14.1" customHeight="1" x14ac:dyDescent="0.25">
      <c r="A112" s="26"/>
      <c r="B112" s="54" t="s">
        <v>48</v>
      </c>
      <c r="C112" s="55"/>
      <c r="D112" s="55"/>
      <c r="E112" s="55"/>
      <c r="F112" s="55"/>
      <c r="G112" s="55"/>
      <c r="H112" s="2">
        <f t="shared" si="6"/>
        <v>0</v>
      </c>
      <c r="I112" s="3">
        <v>52.5</v>
      </c>
    </row>
    <row r="113" spans="1:9" ht="14.1" customHeight="1" x14ac:dyDescent="0.25">
      <c r="A113" s="26"/>
      <c r="B113" s="54" t="s">
        <v>18</v>
      </c>
      <c r="C113" s="55"/>
      <c r="D113" s="55"/>
      <c r="E113" s="55"/>
      <c r="F113" s="55"/>
      <c r="G113" s="55"/>
      <c r="H113" s="2">
        <f t="shared" si="6"/>
        <v>0</v>
      </c>
      <c r="I113" s="3">
        <v>52.5</v>
      </c>
    </row>
    <row r="114" spans="1:9" ht="14.1" customHeight="1" x14ac:dyDescent="0.25">
      <c r="A114" s="68" t="s">
        <v>108</v>
      </c>
      <c r="B114" s="69"/>
      <c r="C114" s="69"/>
      <c r="D114" s="69"/>
      <c r="E114" s="69"/>
      <c r="F114" s="69"/>
      <c r="G114" s="70"/>
      <c r="H114" s="66">
        <f>SUM(H16:H113)</f>
        <v>0</v>
      </c>
      <c r="I114" s="67"/>
    </row>
    <row r="115" spans="1:9" ht="14.1" customHeight="1" x14ac:dyDescent="0.25">
      <c r="A115" s="74" t="s">
        <v>110</v>
      </c>
      <c r="B115" s="74"/>
      <c r="C115" s="74"/>
      <c r="D115" s="74"/>
      <c r="E115" s="74"/>
      <c r="F115" s="74"/>
      <c r="G115" s="74"/>
      <c r="H115" s="76">
        <f>H114*(0.05)</f>
        <v>0</v>
      </c>
      <c r="I115" s="77"/>
    </row>
    <row r="116" spans="1:9" ht="14.1" customHeight="1" x14ac:dyDescent="0.25">
      <c r="A116" s="119" t="s">
        <v>127</v>
      </c>
      <c r="B116" s="120"/>
      <c r="C116" s="120"/>
      <c r="D116" s="120"/>
      <c r="E116" s="120"/>
      <c r="F116" s="120"/>
      <c r="G116" s="121"/>
      <c r="H116" s="76">
        <f>H115*(0.0285)</f>
        <v>0</v>
      </c>
      <c r="I116" s="77"/>
    </row>
    <row r="117" spans="1:9" ht="14.1" customHeight="1" x14ac:dyDescent="0.25">
      <c r="A117" s="75" t="s">
        <v>109</v>
      </c>
      <c r="B117" s="75"/>
      <c r="C117" s="75"/>
      <c r="D117" s="75"/>
      <c r="E117" s="75"/>
      <c r="F117" s="75"/>
      <c r="G117" s="75"/>
      <c r="H117" s="64">
        <f>SUM(H114:H115)</f>
        <v>0</v>
      </c>
      <c r="I117" s="65"/>
    </row>
    <row r="118" spans="1:9" x14ac:dyDescent="0.25">
      <c r="A118" s="38"/>
    </row>
  </sheetData>
  <mergeCells count="123">
    <mergeCell ref="A2:B2"/>
    <mergeCell ref="C2:I2"/>
    <mergeCell ref="C4:I4"/>
    <mergeCell ref="A15:I15"/>
    <mergeCell ref="A16:A18"/>
    <mergeCell ref="A19:A21"/>
    <mergeCell ref="A26:I26"/>
    <mergeCell ref="B45:G45"/>
    <mergeCell ref="B47:G47"/>
    <mergeCell ref="B16:G16"/>
    <mergeCell ref="C17:F17"/>
    <mergeCell ref="B14:F14"/>
    <mergeCell ref="A5:B5"/>
    <mergeCell ref="C5:I5"/>
    <mergeCell ref="B42:G42"/>
    <mergeCell ref="B43:G43"/>
    <mergeCell ref="B46:G46"/>
    <mergeCell ref="C3:I3"/>
    <mergeCell ref="A3:B3"/>
    <mergeCell ref="A4:B4"/>
    <mergeCell ref="A12:I12"/>
    <mergeCell ref="C21:F21"/>
    <mergeCell ref="A28:I28"/>
    <mergeCell ref="B29:G29"/>
    <mergeCell ref="B34:G34"/>
    <mergeCell ref="B24:G24"/>
    <mergeCell ref="B19:G19"/>
    <mergeCell ref="C20:F20"/>
    <mergeCell ref="C18:F18"/>
    <mergeCell ref="A30:A31"/>
    <mergeCell ref="B30:G30"/>
    <mergeCell ref="C31:F31"/>
    <mergeCell ref="B22:G22"/>
    <mergeCell ref="B56:G56"/>
    <mergeCell ref="C65:F65"/>
    <mergeCell ref="A110:I110"/>
    <mergeCell ref="B104:G104"/>
    <mergeCell ref="A105:I105"/>
    <mergeCell ref="B52:G52"/>
    <mergeCell ref="B108:G108"/>
    <mergeCell ref="B109:G109"/>
    <mergeCell ref="B100:G100"/>
    <mergeCell ref="A69:I69"/>
    <mergeCell ref="A64:A66"/>
    <mergeCell ref="A82:I82"/>
    <mergeCell ref="A85:I85"/>
    <mergeCell ref="B89:G89"/>
    <mergeCell ref="B101:G101"/>
    <mergeCell ref="B86:G86"/>
    <mergeCell ref="B60:G60"/>
    <mergeCell ref="B58:G58"/>
    <mergeCell ref="C95:F95"/>
    <mergeCell ref="B25:G25"/>
    <mergeCell ref="B111:G111"/>
    <mergeCell ref="B102:G102"/>
    <mergeCell ref="B32:G32"/>
    <mergeCell ref="B79:G79"/>
    <mergeCell ref="B76:G76"/>
    <mergeCell ref="B77:G77"/>
    <mergeCell ref="B27:G27"/>
    <mergeCell ref="B70:G70"/>
    <mergeCell ref="B74:G74"/>
    <mergeCell ref="C66:F66"/>
    <mergeCell ref="B103:G103"/>
    <mergeCell ref="B44:G44"/>
    <mergeCell ref="A50:I50"/>
    <mergeCell ref="B35:G35"/>
    <mergeCell ref="B33:G33"/>
    <mergeCell ref="B40:G40"/>
    <mergeCell ref="B38:G38"/>
    <mergeCell ref="B39:G39"/>
    <mergeCell ref="B53:G53"/>
    <mergeCell ref="B106:G106"/>
    <mergeCell ref="B91:G91"/>
    <mergeCell ref="B41:G41"/>
    <mergeCell ref="B90:G90"/>
    <mergeCell ref="B72:G72"/>
    <mergeCell ref="B64:G64"/>
    <mergeCell ref="H117:I117"/>
    <mergeCell ref="H114:I114"/>
    <mergeCell ref="A114:G114"/>
    <mergeCell ref="B107:G107"/>
    <mergeCell ref="B88:G88"/>
    <mergeCell ref="B93:G93"/>
    <mergeCell ref="B75:G75"/>
    <mergeCell ref="B80:G80"/>
    <mergeCell ref="B81:G81"/>
    <mergeCell ref="B99:G99"/>
    <mergeCell ref="B73:G73"/>
    <mergeCell ref="A115:G115"/>
    <mergeCell ref="A117:G117"/>
    <mergeCell ref="H115:I115"/>
    <mergeCell ref="B78:G78"/>
    <mergeCell ref="B97:G97"/>
    <mergeCell ref="B96:G96"/>
    <mergeCell ref="B113:G113"/>
    <mergeCell ref="B112:G112"/>
    <mergeCell ref="A116:G116"/>
    <mergeCell ref="H116:I116"/>
    <mergeCell ref="B54:G54"/>
    <mergeCell ref="B55:G55"/>
    <mergeCell ref="B83:G83"/>
    <mergeCell ref="A6:B6"/>
    <mergeCell ref="B36:G36"/>
    <mergeCell ref="B48:G48"/>
    <mergeCell ref="B49:G49"/>
    <mergeCell ref="B98:G98"/>
    <mergeCell ref="B51:G51"/>
    <mergeCell ref="A13:I13"/>
    <mergeCell ref="B23:G23"/>
    <mergeCell ref="B94:G94"/>
    <mergeCell ref="B37:G37"/>
    <mergeCell ref="B57:G57"/>
    <mergeCell ref="B59:G59"/>
    <mergeCell ref="B61:G61"/>
    <mergeCell ref="A62:I62"/>
    <mergeCell ref="B87:G87"/>
    <mergeCell ref="B63:G63"/>
    <mergeCell ref="B67:G67"/>
    <mergeCell ref="B68:G68"/>
    <mergeCell ref="B92:G92"/>
    <mergeCell ref="B71:G71"/>
    <mergeCell ref="B84:G84"/>
  </mergeCells>
  <pageMargins left="0.25" right="0.25" top="0.5" bottom="0.25" header="0.3" footer="0.3"/>
  <pageSetup scale="80" fitToWidth="0" orientation="portrait" r:id="rId1"/>
  <ignoredErrors>
    <ignoredError sqref="H31 H9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Sheet4</vt:lpstr>
      <vt:lpstr>Sheet2</vt:lpstr>
      <vt:lpstr>Sheet3</vt:lpstr>
      <vt:lpstr>Sheet4!Print_Area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Lassner</dc:creator>
  <cp:lastModifiedBy>Lisa Rye</cp:lastModifiedBy>
  <cp:lastPrinted>2025-12-09T20:41:03Z</cp:lastPrinted>
  <dcterms:created xsi:type="dcterms:W3CDTF">2012-01-04T21:03:04Z</dcterms:created>
  <dcterms:modified xsi:type="dcterms:W3CDTF">2026-01-05T17:42:20Z</dcterms:modified>
</cp:coreProperties>
</file>