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V:\Water &amp; Power\Customer Relations\Education and Outreach\Website\POSTED ON WEBSITE\WATER\WWWDS\2026\"/>
    </mc:Choice>
  </mc:AlternateContent>
  <xr:revisionPtr revIDLastSave="0" documentId="8_{5D909CBB-43AC-4120-9F45-289CEE8E5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ter Rights App" sheetId="1" r:id="rId1"/>
  </sheets>
  <externalReferences>
    <externalReference r:id="rId2"/>
    <externalReference r:id="rId3"/>
  </externalReferences>
  <definedNames>
    <definedName name="Check7" localSheetId="0">'Water Rights App'!#REF!</definedName>
    <definedName name="CurrentYearYYYY">'[1]2020 Fees'!$F$1</definedName>
    <definedName name="CWF_0.75">'[1]2020 Fees'!$E$63</definedName>
    <definedName name="CWF_1.00">'[1]2020 Fees'!$E$64</definedName>
    <definedName name="CWF_1.50">'[1]2020 Fees'!$E$65</definedName>
    <definedName name="CWF_2.00">'[1]2020 Fees'!$E$66</definedName>
    <definedName name="CWF_3.00">'[1]2020 Fees'!$E$67</definedName>
    <definedName name="CWF_4.00">'[1]2020 Fees'!$E$68</definedName>
    <definedName name="CWF_Above4.00">'[1]2020 Fees'!$E$69</definedName>
    <definedName name="FireHydrantFlowTest">'[1]2020 Fees'!$F$77</definedName>
    <definedName name="FTPIF">'[1]2020 Fees'!$F$250</definedName>
    <definedName name="HiddenValleyMonthly">'[1]2020 Fees'!$F$84</definedName>
    <definedName name="Hydrant_DailyRent">'[1]2020 Fees'!$E$93</definedName>
    <definedName name="Hydrant_Install">'[1]2020 Fees'!$E$94</definedName>
    <definedName name="Hydrant_WaterUse">'[1]2020 Fees'!$E$97</definedName>
    <definedName name="Meter_0.75">'[1]2020 Fees'!$E$146</definedName>
    <definedName name="Meter_1.00">'[1]2020 Fees'!$E$147</definedName>
    <definedName name="Meter_Inspect">'[1]2020 Fees'!$E$150</definedName>
    <definedName name="Meter_Install">'[1]2020 Fees'!$E$149</definedName>
    <definedName name="NWBothDistricts">'[1]2020 Fees'!$F$270</definedName>
    <definedName name="NWOneDistrict">'[1]2020 Fees'!$F$269</definedName>
    <definedName name="_xlnm.Print_Area" localSheetId="0">'Water Rights App'!$A$1:$O$88</definedName>
    <definedName name="RecordFee1stPg">'[1]2020 Fees'!$E$264</definedName>
    <definedName name="RecordFeeAllOtherPgs">'[1]2020 Fees'!$E$265</definedName>
    <definedName name="RecordFeeERecord">'[1]2020 Fees'!$E$266</definedName>
    <definedName name="RWDF_0.75Tap">'[1]2020 Fees'!$E$202</definedName>
    <definedName name="RWDF_1.00Tap">'[1]2020 Fees'!$E$203</definedName>
    <definedName name="RWDF_1.50Tap">'[1]2020 Fees'!$E$204</definedName>
    <definedName name="RWDF_2.00IrrTap">'[1]2020 Fees'!$E$205</definedName>
    <definedName name="RWDF_3.00IrrTap">'[1]2020 Fees'!$E$206</definedName>
    <definedName name="RWDF_AttachedSingle">'[1]2020 Fees'!$E$197</definedName>
    <definedName name="RWDF_DetachedSingle">'[1]2020 Fees'!$E$196</definedName>
    <definedName name="RWDF_Multi25orMore">'[1]2020 Fees'!$E$199</definedName>
    <definedName name="RWDF_Multi2to24">'[1]2020 Fees'!$E$198</definedName>
    <definedName name="W_0.75Tap">'[1]2020 Fees'!$E$160</definedName>
    <definedName name="W_1.00Tap">'[1]2020 Fees'!$E$161</definedName>
    <definedName name="W_1.50Tap">'[1]2020 Fees'!$E$162</definedName>
    <definedName name="W_2.00Tap">'[1]2020 Fees'!$E$163</definedName>
    <definedName name="W_Above2.00Tap">'[1]2020 Fees'!$E$164</definedName>
    <definedName name="WastewaterBase_Com_Inside">'[2]All Rates Charges &amp; Fees'!$G$216</definedName>
    <definedName name="WastewaterBase_Com_Outside">'[2]All Rates Charges &amp; Fees'!$G$224</definedName>
    <definedName name="WastewaterBase_MultiFam_Inside">'[2]All Rates Charges &amp; Fees'!$G$215</definedName>
    <definedName name="WastewaterBase_MultiFam_Outside">'[2]All Rates Charges &amp; Fees'!$G$223</definedName>
    <definedName name="WastewaterBase_SingleFam_Inside">'[2]All Rates Charges &amp; Fees'!$G$214</definedName>
    <definedName name="WastewaterBase_SingleFam_Outside">'[2]All Rates Charges &amp; Fees'!$G$222</definedName>
    <definedName name="WastewaterVolumeCharge_Com_Inside">'[2]All Rates Charges &amp; Fees'!$G$231</definedName>
    <definedName name="WastewaterVolumeCharge_Com_Outside">'[2]All Rates Charges &amp; Fees'!$G$242</definedName>
    <definedName name="WastewaterVolumeCharge_MultiFam_Inside">'[2]All Rates Charges &amp; Fees'!$G$230</definedName>
    <definedName name="WastewaterVolumeCharge_MultiFam_Outside">'[2]All Rates Charges &amp; Fees'!$G$241</definedName>
    <definedName name="WastewaterVolumeCharge_SingleFam_Inside">'[2]All Rates Charges &amp; Fees'!$G$229</definedName>
    <definedName name="WastewaterVolumeCharge_SingleFam_Outside">'[2]All Rates Charges &amp; Fees'!$G$240</definedName>
    <definedName name="WR_Above1500sf" localSheetId="0">'[1]2020 Fees'!#REF!</definedName>
    <definedName name="WR_Above1500sf">'[1]2020 Fees'!#REF!</definedName>
    <definedName name="WR_CIL">'[1]2020 Fees'!$E$99</definedName>
    <definedName name="WR_HydrozoneHighAF">'[1]2020 Fees'!$F$127</definedName>
    <definedName name="WR_HydrozoneHighMaxGal">'[1]2020 Fees'!$E$127</definedName>
    <definedName name="WR_HydrozoneLowAF">'[1]2020 Fees'!$F$129</definedName>
    <definedName name="WR_HydrozoneLowMaxGal">'[1]2020 Fees'!$E$129</definedName>
    <definedName name="WR_HydrozoneModAF">'[1]2020 Fees'!$F$128</definedName>
    <definedName name="WR_HydrozoneModMaxGal">'[1]2020 Fees'!$E$128</definedName>
    <definedName name="WR_HydrozoneVeryLowAF">'[1]2020 Fees'!$F$130</definedName>
    <definedName name="WR_HydrozoneVeryLowMaxGal">'[1]2020 Fees'!$E$130</definedName>
    <definedName name="WR_Irr">'[1]2020 Fees'!$E$125</definedName>
    <definedName name="WR_LargeLotsAllOthers">'[1]2020 Fees'!$F$112</definedName>
    <definedName name="WR_LargeLotsSFDetached">'[1]2020 Fees'!$E$112</definedName>
    <definedName name="WR_NetLotAcres" localSheetId="0">'[1]2020 Fees'!#REF!</definedName>
    <definedName name="WR_NetLotAcres">'[1]2020 Fees'!#REF!</definedName>
    <definedName name="WR_NetLotAcresAllOthers">'[1]2020 Fees'!$F$111</definedName>
    <definedName name="WR_NetLotAcresSFDetached">'[1]2020 Fees'!$E$111</definedName>
    <definedName name="WR_NoDU" localSheetId="0">'[1]2020 Fees'!#REF!</definedName>
    <definedName name="WR_NoDU">'[1]2020 Fees'!#REF!</definedName>
    <definedName name="WR_NonRes0.75Tap">'[1]2020 Fees'!$E$114</definedName>
    <definedName name="WR_NonRes1.00Tap">'[1]2020 Fees'!$E$115</definedName>
    <definedName name="WR_NonRes1.50Tap">'[1]2020 Fees'!$E$116</definedName>
    <definedName name="WR_NonRes2.00Tap">'[1]2020 Fees'!$E$117</definedName>
    <definedName name="WR_NonRes3.00Tap">'[1]2020 Fees'!$E$118</definedName>
    <definedName name="WR_NonRes4.00Tap">'[1]2020 Fees'!$E$119</definedName>
    <definedName name="WR_perDUAllOthers">'[1]2020 Fees'!$F$110</definedName>
    <definedName name="WR_perDUSingleFamDetached">'[1]2020 Fees'!$E$110</definedName>
    <definedName name="WSIF_0.75IrrTapInside">'[1]2020 Fees'!$E$224</definedName>
    <definedName name="WSIF_0.75IrrTapOutside">'[1]2020 Fees'!$F$224</definedName>
    <definedName name="WSIF_0.75TapInside">'[1]2020 Fees'!$E$218</definedName>
    <definedName name="WSIF_0.75TapOutside">'[1]2020 Fees'!$F$218</definedName>
    <definedName name="WSIF_1.00IrrTapInside">'[1]2020 Fees'!$E$225</definedName>
    <definedName name="WSIF_1.00IrrTapOutside">'[1]2020 Fees'!$F$225</definedName>
    <definedName name="WSIF_1.00TapInside">'[1]2020 Fees'!$E$219</definedName>
    <definedName name="WSIF_1.00TapOutside">'[1]2020 Fees'!$F$219</definedName>
    <definedName name="WSIF_1.50IrrTapInside">'[1]2020 Fees'!$E$226</definedName>
    <definedName name="WSIF_1.50IrrTapOutside">'[1]2020 Fees'!$F$226</definedName>
    <definedName name="WSIF_1.50TapInside">'[1]2020 Fees'!$E$220</definedName>
    <definedName name="WSIF_1.50TapOutside">'[1]2020 Fees'!$F$220</definedName>
    <definedName name="WSIF_2.00IrrTapInside">'[1]2020 Fees'!$E$227</definedName>
    <definedName name="WSIF_2.00IrrTapOutside">'[1]2020 Fees'!$F$227</definedName>
    <definedName name="WSIF_3.00IrrTapInside">'[1]2020 Fees'!$E$228</definedName>
    <definedName name="WSIF_3.00IrrTapOutside">'[1]2020 Fees'!$F$228</definedName>
    <definedName name="WSIF_AttachedSingleInside">'[1]2020 Fees'!$E$213</definedName>
    <definedName name="WSIF_AttachedSingleOutside">'[1]2020 Fees'!$F$213</definedName>
    <definedName name="WSIF_DetachedSingleInside">'[1]2020 Fees'!$E$212</definedName>
    <definedName name="WSIF_DetachedSingleOutside">'[1]2020 Fees'!$F$212</definedName>
    <definedName name="WSIF_Multi2to8Inside">'[1]2020 Fees'!$E$214</definedName>
    <definedName name="WSIF_Multi2to8Outside">'[1]2020 Fees'!$F$214</definedName>
    <definedName name="WSIF_Multi9orMoreInside">'[1]2020 Fees'!$E$215</definedName>
    <definedName name="WSIF_Multi9orMoreOutside">'[1]2020 Fees'!$F$215</definedName>
    <definedName name="WW_4.00SaddleAndStrap">'[1]2020 Fees'!$E$192</definedName>
    <definedName name="WW_4.00Tap">'[1]2020 Fees'!$E$189</definedName>
    <definedName name="WW_6.00SaddleAndStrap">'[1]2020 Fees'!$E$193</definedName>
    <definedName name="WW_6.00Tap">'[1]2020 Fees'!$E$190</definedName>
    <definedName name="WWSIF_0.75TapInside">'[1]2020 Fees'!$E$241</definedName>
    <definedName name="WWSIF_0.75TapOutside">'[1]2020 Fees'!$F$241</definedName>
    <definedName name="WWSIF_1.00TapInside">'[1]2020 Fees'!$E$242</definedName>
    <definedName name="WWSIF_1.00TapOutside">'[1]2020 Fees'!$E$242</definedName>
    <definedName name="WWSIF_1.50TapInside">'[1]2020 Fees'!$E$243</definedName>
    <definedName name="WWSIF_1.50TapOutside">'[1]2020 Fees'!$F$243</definedName>
    <definedName name="WWSIF_AttachedSingleInside">'[1]2020 Fees'!$E$236</definedName>
    <definedName name="WWSIF_AttachedSingleOutside">'[1]2020 Fees'!$F$236</definedName>
    <definedName name="WWSIF_DetachedSingleInside">'[1]2020 Fees'!$E$235</definedName>
    <definedName name="WWSIF_DetachedSingleOutside">'[1]2020 Fees'!$F$235</definedName>
    <definedName name="WWSIF_Multi2to8Inside">'[1]2020 Fees'!$E$237</definedName>
    <definedName name="WWSIF_Multi2to8Outside">'[1]2020 Fees'!$F$237</definedName>
    <definedName name="WWSIF_Multi9orMoreInside">'[1]2020 Fees'!$E$238</definedName>
    <definedName name="WWSIF_Multi9orMoreOutside">'[1]2020 Fees'!$F$238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A84" i="1" l="1"/>
  <c r="A83" i="1"/>
  <c r="L66" i="1"/>
  <c r="K65" i="1"/>
  <c r="L65" i="1" s="1"/>
  <c r="K66" i="1"/>
  <c r="K64" i="1"/>
  <c r="A50" i="1"/>
  <c r="L68" i="1"/>
  <c r="L81" i="1" s="1"/>
  <c r="L64" i="1" l="1"/>
  <c r="K70" i="1" l="1"/>
  <c r="L80" i="1" s="1"/>
</calcChain>
</file>

<file path=xl/sharedStrings.xml><?xml version="1.0" encoding="utf-8"?>
<sst xmlns="http://schemas.openxmlformats.org/spreadsheetml/2006/main" count="102" uniqueCount="91">
  <si>
    <t>Name:</t>
  </si>
  <si>
    <t>Phone:</t>
  </si>
  <si>
    <t>Date:</t>
  </si>
  <si>
    <t>Y/N</t>
  </si>
  <si>
    <t>Yes</t>
  </si>
  <si>
    <t>Title:</t>
  </si>
  <si>
    <t>Email:</t>
  </si>
  <si>
    <t>No</t>
  </si>
  <si>
    <t>BILLING PARTY INFORMATION</t>
  </si>
  <si>
    <t>Company name:</t>
  </si>
  <si>
    <t>Contact name:</t>
  </si>
  <si>
    <t>Mailing address:</t>
  </si>
  <si>
    <t>City, State Zip:</t>
  </si>
  <si>
    <t>OTHER INFORMATION</t>
  </si>
  <si>
    <t>Subdivision name:</t>
  </si>
  <si>
    <t>Is location map attached?:</t>
  </si>
  <si>
    <t>FORM FILLED OUT BY:</t>
  </si>
  <si>
    <t>Are water rights being paid for more than one residential building ?:</t>
  </si>
  <si>
    <t>Is the total of the water rights greater than 4 acre-feet?:</t>
  </si>
  <si>
    <t>How will water rights be satisfied?:</t>
  </si>
  <si>
    <t>Groups</t>
  </si>
  <si>
    <t>Cash-in-Lieu</t>
  </si>
  <si>
    <t>Internal Processing Instructions</t>
  </si>
  <si>
    <r>
      <rPr>
        <b/>
        <sz val="11"/>
        <color theme="1"/>
        <rFont val="Calibri"/>
        <family val="2"/>
        <scheme val="minor"/>
      </rPr>
      <t xml:space="preserve">1. □ Copies - </t>
    </r>
    <r>
      <rPr>
        <sz val="11"/>
        <color theme="1"/>
        <rFont val="Calibri"/>
        <family val="2"/>
        <scheme val="minor"/>
      </rPr>
      <t>Make 2 copies of this completed form and distribute as follows:</t>
    </r>
  </si>
  <si>
    <t xml:space="preserve">        Copy 2:  Utility Accounting</t>
  </si>
  <si>
    <t>Remit Payment To:</t>
  </si>
  <si>
    <t>City of Loveland</t>
  </si>
  <si>
    <t>200 N. Wilson Ave.</t>
  </si>
  <si>
    <t>Loveland, CO 80537</t>
  </si>
  <si>
    <t>Attn:  Nathan Alburn</t>
  </si>
  <si>
    <t>V:\IntraDepartment Shares\Lot Release-Residential</t>
  </si>
  <si>
    <t>3. □ Fill in appropriate Lot Release Spreadsheet</t>
  </si>
  <si>
    <t>Date Payment Received:</t>
  </si>
  <si>
    <t>Space below for additional notes</t>
  </si>
  <si>
    <t>CIL/AF</t>
  </si>
  <si>
    <t>NWSF/AF</t>
  </si>
  <si>
    <t>Barnes</t>
  </si>
  <si>
    <t>Big Thompson Ditch &amp; Manufacturing</t>
  </si>
  <si>
    <t>Buckingham</t>
  </si>
  <si>
    <t>Chubbuck</t>
  </si>
  <si>
    <t>Louden</t>
  </si>
  <si>
    <t>South Side</t>
  </si>
  <si>
    <t>Cash Credit</t>
  </si>
  <si>
    <t>CBT</t>
  </si>
  <si>
    <r>
      <rPr>
        <b/>
        <sz val="11"/>
        <color theme="1"/>
        <rFont val="Calibri"/>
        <family val="2"/>
        <scheme val="minor"/>
      </rPr>
      <t>2. □ Scan &amp; Save</t>
    </r>
    <r>
      <rPr>
        <sz val="11"/>
        <color theme="1"/>
        <rFont val="Calibri"/>
        <family val="2"/>
        <scheme val="minor"/>
      </rPr>
      <t xml:space="preserve"> form, map(s), &amp; spreadsheets to:</t>
    </r>
  </si>
  <si>
    <t>AF Due</t>
  </si>
  <si>
    <t>Other</t>
  </si>
  <si>
    <t>Total Amount Due:</t>
  </si>
  <si>
    <t>1.  Total of water rights must be greater than 4 acre-feet 
      unless a variance is permitted.</t>
  </si>
  <si>
    <t>If Water Bank credits will be used, 
fill out the table below.</t>
  </si>
  <si>
    <t>Amount 
(acre-feet)</t>
  </si>
  <si>
    <t>If water rights are being paid for groups of residences, 
the items listed below are required.</t>
  </si>
  <si>
    <t>Have all the items above been provided?:</t>
  </si>
  <si>
    <t>A shorter application processing time will 
occur, if the following is provided:</t>
  </si>
  <si>
    <t>Payment Amounts</t>
  </si>
  <si>
    <r>
      <t xml:space="preserve">Multiple Units:  </t>
    </r>
    <r>
      <rPr>
        <sz val="12"/>
        <color theme="1"/>
        <rFont val="Arial"/>
        <family val="2"/>
      </rPr>
      <t>If paying for multiple residential units, lots, and/or buildings totaling greater than 4 acre-feet, fill out the area below.</t>
    </r>
  </si>
  <si>
    <t xml:space="preserve">Payment Information </t>
  </si>
  <si>
    <t>(Loveland Water &amp; Power Office Use ONLY)</t>
  </si>
  <si>
    <t>RESIDENTIAL BUILDING ADDRESS 
(for which water rights are being paid)</t>
  </si>
  <si>
    <t>Street name</t>
  </si>
  <si>
    <r>
      <t>Residential address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</t>
    </r>
  </si>
  <si>
    <t>Account Number</t>
  </si>
  <si>
    <t>Water Bank Credits</t>
  </si>
  <si>
    <t>Nathan.Alburn@cityofloveland.org</t>
  </si>
  <si>
    <t>WaterResources@cityofloveland.org</t>
  </si>
  <si>
    <t>Items to submit:</t>
  </si>
  <si>
    <t>2.  Location map</t>
  </si>
  <si>
    <t>Submit above items to both these email addresses:</t>
  </si>
  <si>
    <t xml:space="preserve">BUILDING PERMIT APPLICANT INFORMATION </t>
  </si>
  <si>
    <t>City of Loveland 
Planning &amp; Zoning Number:</t>
  </si>
  <si>
    <t>Water Bank:</t>
  </si>
  <si>
    <t>Cash-in-Lieu:</t>
  </si>
  <si>
    <t>Payment Received By:</t>
  </si>
  <si>
    <r>
      <t xml:space="preserve">1.  Filled out </t>
    </r>
    <r>
      <rPr>
        <i/>
        <sz val="11"/>
        <color theme="1"/>
        <rFont val="Arial"/>
        <family val="2"/>
      </rPr>
      <t>Residential Water Rights Payment Application.</t>
    </r>
  </si>
  <si>
    <t>Type</t>
  </si>
  <si>
    <t>Water Bank 
Accountholder Name</t>
  </si>
  <si>
    <t>3.  A map must be provided clearly indicating the residential
     locations (with lots, blocks, streets, and addresses).</t>
  </si>
  <si>
    <t>2.  A spreadsheet has been provided clearly indicating the
     residential locations (with lots, blocks, streets, and addresses).</t>
  </si>
  <si>
    <t>3.  If paying water rights for multiple units, include a spreadsheet 
     with the lots, blocks, streets, and addresses for each residence.</t>
  </si>
  <si>
    <t>CIL</t>
  </si>
  <si>
    <t>NWSF</t>
  </si>
  <si>
    <t xml:space="preserve">        Copy 1:  Customer Receipt</t>
  </si>
  <si>
    <r>
      <t xml:space="preserve">                  Code to:  </t>
    </r>
    <r>
      <rPr>
        <sz val="11"/>
        <color theme="4" tint="-0.249977111117893"/>
        <rFont val="Calibri"/>
        <family val="2"/>
        <scheme val="minor"/>
      </rPr>
      <t>Cash-in-Lieu (302-00-000-0000-38500)</t>
    </r>
  </si>
  <si>
    <r>
      <t xml:space="preserve">                  Code to:  </t>
    </r>
    <r>
      <rPr>
        <sz val="11"/>
        <color theme="4" tint="-0.249977111117893"/>
        <rFont val="Calibri"/>
        <family val="2"/>
        <scheme val="minor"/>
      </rPr>
      <t xml:space="preserve">Native Water Storage Fee (302-00-000-0000-38402)	</t>
    </r>
  </si>
  <si>
    <r>
      <t xml:space="preserve">   □</t>
    </r>
    <r>
      <rPr>
        <b/>
        <sz val="11"/>
        <color theme="1"/>
        <rFont val="Calibri"/>
        <family val="2"/>
        <scheme val="minor"/>
      </rPr>
      <t xml:space="preserve"> Check Payments:</t>
    </r>
    <r>
      <rPr>
        <sz val="11"/>
        <color theme="1"/>
        <rFont val="Calibri"/>
        <family val="2"/>
        <scheme val="minor"/>
      </rPr>
      <t xml:space="preserve">  Give copy of form and payment to Travis Johnson or Kelly Dougherty</t>
    </r>
  </si>
  <si>
    <r>
      <t>Note</t>
    </r>
    <r>
      <rPr>
        <b/>
        <i/>
        <vertAlign val="superscript"/>
        <sz val="12"/>
        <color theme="1"/>
        <rFont val="Arial"/>
        <family val="2"/>
      </rPr>
      <t xml:space="preserve">1 </t>
    </r>
    <r>
      <rPr>
        <i/>
        <sz val="12"/>
        <color theme="1"/>
        <rFont val="Arial"/>
        <family val="2"/>
      </rPr>
      <t>If paying for more than one unit, building, or lot, fill appropriate areas on the following page.</t>
    </r>
  </si>
  <si>
    <t>Combination of Cash-in-Lieu and Water Bank Credits</t>
  </si>
  <si>
    <t>Total Water Rights</t>
  </si>
  <si>
    <t>Find the appropriate subdivision folder, and save to the appropriate "WR" folder for Water Rights</t>
  </si>
  <si>
    <t>2026 RESIDENTIAL WATER RIGHTS PAYMENT APPLICATION</t>
  </si>
  <si>
    <r>
      <rPr>
        <b/>
        <sz val="11"/>
        <color theme="1"/>
        <rFont val="Arial"/>
        <family val="2"/>
      </rPr>
      <t xml:space="preserve">Instructions:  
1. </t>
    </r>
    <r>
      <rPr>
        <sz val="11"/>
        <color theme="1"/>
        <rFont val="Arial"/>
        <family val="2"/>
      </rPr>
      <t xml:space="preserve">Fill out the yellow boxes on this form electronically.  
</t>
    </r>
    <r>
      <rPr>
        <b/>
        <sz val="11"/>
        <color theme="1"/>
        <rFont val="Arial"/>
        <family val="2"/>
      </rPr>
      <t xml:space="preserve">2. </t>
    </r>
    <r>
      <rPr>
        <sz val="11"/>
        <color theme="1"/>
        <rFont val="Arial"/>
        <family val="2"/>
      </rPr>
      <t xml:space="preserve">Attach a location map.
</t>
    </r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. Attach a spreadsheet if water rights for more than one lot are being satisfied at this time (see restrictions below).
</t>
    </r>
    <r>
      <rPr>
        <b/>
        <sz val="11"/>
        <color theme="1"/>
        <rFont val="Arial"/>
        <family val="2"/>
      </rPr>
      <t xml:space="preserve">4. </t>
    </r>
    <r>
      <rPr>
        <sz val="11"/>
        <color theme="1"/>
        <rFont val="Arial"/>
        <family val="2"/>
      </rPr>
      <t xml:space="preserve">Submit this form, location map, and spreadsheet to </t>
    </r>
    <r>
      <rPr>
        <i/>
        <sz val="11"/>
        <color theme="1"/>
        <rFont val="Arial"/>
        <family val="2"/>
      </rPr>
      <t xml:space="preserve">both </t>
    </r>
    <r>
      <rPr>
        <sz val="11"/>
        <color theme="1"/>
        <rFont val="Arial"/>
        <family val="2"/>
      </rPr>
      <t xml:space="preserve">WaterResources@cityofloveland.org </t>
    </r>
    <r>
      <rPr>
        <i/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 xml:space="preserve"> 
    nathan.alburn@cityofloveland.org
</t>
    </r>
    <r>
      <rPr>
        <b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. You will be contacted within (3) business days to arrange for payment or for additional details.  
</t>
    </r>
    <r>
      <rPr>
        <b/>
        <sz val="11"/>
        <color theme="1"/>
        <rFont val="Arial"/>
        <family val="2"/>
      </rPr>
      <t xml:space="preserve">Questions:  </t>
    </r>
    <r>
      <rPr>
        <sz val="11"/>
        <color theme="1"/>
        <rFont val="Arial"/>
        <family val="2"/>
      </rPr>
      <t>Call 970-962-3718 or email WaterResources@cityofloveland.org or nathan.alburn@cityofloveland.org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</si>
</sst>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1"/>
      <color theme="1"/>
      <name val="Arial Narrow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vertAlign val="superscript"/>
      <sz val="12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"/>
      <family val="2"/>
    </font>
    <font>
      <i/>
      <sz val="14"/>
      <color theme="1"/>
      <name val="Arial Narrow"/>
      <family val="2"/>
    </font>
    <font>
      <sz val="14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3F3F76"/>
      <name val="Calibri"/>
      <family val="2"/>
      <scheme val="minor"/>
    </font>
    <font>
      <b/>
      <sz val="10"/>
      <color rgb="FF3F3F76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4EA8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9" fillId="0" borderId="0" applyFont="0" applyFill="0" applyBorder="0" applyAlignment="0" applyProtection="0"/>
    <xf numFmtId="0" fontId="20" fillId="6" borderId="35" applyNumberFormat="0" applyAlignment="0" applyProtection="0"/>
    <xf numFmtId="0" fontId="2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/>
    <xf numFmtId="0" fontId="2" fillId="0" borderId="4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41" xfId="0" applyFont="1" applyBorder="1"/>
    <xf numFmtId="0" fontId="3" fillId="0" borderId="3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6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/>
    <xf numFmtId="0" fontId="2" fillId="0" borderId="25" xfId="0" applyFont="1" applyBorder="1"/>
    <xf numFmtId="0" fontId="2" fillId="0" borderId="26" xfId="0" applyFont="1" applyBorder="1"/>
    <xf numFmtId="0" fontId="9" fillId="0" borderId="0" xfId="0" applyFont="1"/>
    <xf numFmtId="0" fontId="2" fillId="0" borderId="40" xfId="0" applyFont="1" applyBorder="1"/>
    <xf numFmtId="0" fontId="3" fillId="0" borderId="32" xfId="0" applyFont="1" applyBorder="1" applyAlignment="1">
      <alignment horizontal="right"/>
    </xf>
    <xf numFmtId="0" fontId="2" fillId="0" borderId="32" xfId="0" applyFont="1" applyBorder="1"/>
    <xf numFmtId="0" fontId="10" fillId="0" borderId="0" xfId="0" applyFont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 vertical="center"/>
    </xf>
    <xf numFmtId="0" fontId="2" fillId="0" borderId="3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32" xfId="0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2" fillId="0" borderId="0" xfId="0" applyFont="1" applyAlignment="1">
      <alignment horizontal="left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10" xfId="0" applyFont="1" applyBorder="1"/>
    <xf numFmtId="0" fontId="12" fillId="3" borderId="41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3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2" fillId="5" borderId="18" xfId="0" applyFont="1" applyFill="1" applyBorder="1"/>
    <xf numFmtId="0" fontId="3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2" fillId="5" borderId="0" xfId="0" applyFont="1" applyFill="1"/>
    <xf numFmtId="0" fontId="2" fillId="0" borderId="0" xfId="0" applyFont="1" applyAlignment="1">
      <alignment horizontal="left" indent="3"/>
    </xf>
    <xf numFmtId="0" fontId="2" fillId="0" borderId="10" xfId="0" applyFont="1" applyBorder="1" applyAlignment="1">
      <alignment wrapText="1"/>
    </xf>
    <xf numFmtId="0" fontId="2" fillId="5" borderId="25" xfId="0" applyFont="1" applyFill="1" applyBorder="1"/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left" indent="6"/>
    </xf>
    <xf numFmtId="0" fontId="26" fillId="0" borderId="0" xfId="3" applyAlignment="1" applyProtection="1">
      <alignment horizontal="left"/>
    </xf>
    <xf numFmtId="0" fontId="29" fillId="0" borderId="0" xfId="3" applyFont="1" applyAlignment="1" applyProtection="1">
      <alignment horizontal="left" indent="8"/>
    </xf>
    <xf numFmtId="0" fontId="3" fillId="0" borderId="31" xfId="0" applyFont="1" applyBorder="1"/>
    <xf numFmtId="0" fontId="2" fillId="0" borderId="20" xfId="0" applyFont="1" applyBorder="1"/>
    <xf numFmtId="0" fontId="3" fillId="0" borderId="18" xfId="0" applyFont="1" applyBorder="1" applyAlignment="1">
      <alignment horizont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2" fillId="0" borderId="3" xfId="0" applyFont="1" applyBorder="1"/>
    <xf numFmtId="0" fontId="2" fillId="0" borderId="32" xfId="0" applyFont="1" applyBorder="1" applyAlignment="1">
      <alignment horizontal="left" indent="1"/>
    </xf>
    <xf numFmtId="0" fontId="2" fillId="0" borderId="36" xfId="0" applyFont="1" applyBorder="1" applyAlignment="1">
      <alignment horizontal="left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2" fillId="0" borderId="6" xfId="0" applyNumberFormat="1" applyFont="1" applyBorder="1"/>
    <xf numFmtId="44" fontId="3" fillId="0" borderId="6" xfId="1" applyFont="1" applyFill="1" applyBorder="1" applyAlignment="1" applyProtection="1">
      <alignment horizontal="center"/>
    </xf>
    <xf numFmtId="0" fontId="2" fillId="0" borderId="32" xfId="0" applyFont="1" applyBorder="1" applyAlignment="1">
      <alignment horizontal="left" indent="3"/>
    </xf>
    <xf numFmtId="44" fontId="2" fillId="0" borderId="0" xfId="0" applyNumberFormat="1" applyFont="1"/>
    <xf numFmtId="0" fontId="11" fillId="0" borderId="0" xfId="0" applyFont="1" applyAlignment="1">
      <alignment horizontal="right" vertical="center"/>
    </xf>
    <xf numFmtId="44" fontId="3" fillId="0" borderId="36" xfId="0" applyNumberFormat="1" applyFont="1" applyBorder="1"/>
    <xf numFmtId="0" fontId="2" fillId="0" borderId="33" xfId="0" applyFont="1" applyBorder="1" applyAlignment="1">
      <alignment horizontal="left" indent="3"/>
    </xf>
    <xf numFmtId="44" fontId="2" fillId="0" borderId="25" xfId="0" applyNumberFormat="1" applyFont="1" applyBorder="1"/>
    <xf numFmtId="0" fontId="11" fillId="0" borderId="25" xfId="0" applyFont="1" applyBorder="1" applyAlignment="1">
      <alignment horizontal="right" vertical="center"/>
    </xf>
    <xf numFmtId="44" fontId="11" fillId="0" borderId="25" xfId="0" applyNumberFormat="1" applyFont="1" applyBorder="1" applyAlignment="1">
      <alignment horizontal="center" vertical="center"/>
    </xf>
    <xf numFmtId="44" fontId="3" fillId="0" borderId="26" xfId="0" applyNumberFormat="1" applyFont="1" applyBorder="1"/>
    <xf numFmtId="0" fontId="3" fillId="0" borderId="25" xfId="0" applyFont="1" applyBorder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8" xfId="0" applyFont="1" applyBorder="1"/>
    <xf numFmtId="0" fontId="7" fillId="0" borderId="25" xfId="0" applyFont="1" applyBorder="1" applyAlignment="1">
      <alignment horizont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164" fontId="2" fillId="0" borderId="9" xfId="1" applyNumberFormat="1" applyFont="1" applyBorder="1" applyProtection="1"/>
    <xf numFmtId="164" fontId="2" fillId="0" borderId="4" xfId="1" applyNumberFormat="1" applyFont="1" applyBorder="1" applyProtection="1"/>
    <xf numFmtId="164" fontId="2" fillId="0" borderId="0" xfId="0" applyNumberFormat="1" applyFont="1"/>
    <xf numFmtId="0" fontId="3" fillId="0" borderId="32" xfId="0" applyFont="1" applyBorder="1"/>
    <xf numFmtId="0" fontId="3" fillId="0" borderId="0" xfId="0" applyFont="1" applyAlignment="1">
      <alignment horizontal="right"/>
    </xf>
    <xf numFmtId="2" fontId="31" fillId="8" borderId="9" xfId="2" applyNumberFormat="1" applyFont="1" applyFill="1" applyBorder="1" applyAlignment="1" applyProtection="1">
      <alignment horizontal="center"/>
      <protection locked="0"/>
    </xf>
    <xf numFmtId="0" fontId="30" fillId="0" borderId="0" xfId="0" applyFont="1"/>
    <xf numFmtId="44" fontId="30" fillId="0" borderId="38" xfId="0" applyNumberFormat="1" applyFont="1" applyBorder="1"/>
    <xf numFmtId="44" fontId="30" fillId="0" borderId="34" xfId="0" applyNumberFormat="1" applyFont="1" applyBorder="1"/>
    <xf numFmtId="2" fontId="7" fillId="2" borderId="22" xfId="0" applyNumberFormat="1" applyFont="1" applyFill="1" applyBorder="1" applyProtection="1">
      <protection locked="0"/>
    </xf>
    <xf numFmtId="2" fontId="7" fillId="2" borderId="24" xfId="0" applyNumberFormat="1" applyFont="1" applyFill="1" applyBorder="1" applyProtection="1">
      <protection locked="0"/>
    </xf>
    <xf numFmtId="14" fontId="2" fillId="2" borderId="9" xfId="0" applyNumberFormat="1" applyFont="1" applyFill="1" applyBorder="1" applyAlignment="1" applyProtection="1">
      <alignment vertical="center"/>
      <protection locked="0"/>
    </xf>
    <xf numFmtId="164" fontId="33" fillId="0" borderId="1" xfId="0" applyNumberFormat="1" applyFont="1" applyBorder="1"/>
    <xf numFmtId="44" fontId="34" fillId="0" borderId="9" xfId="1" applyFont="1" applyFill="1" applyBorder="1" applyAlignment="1" applyProtection="1">
      <alignment horizontal="center"/>
    </xf>
    <xf numFmtId="44" fontId="33" fillId="0" borderId="1" xfId="1" applyFont="1" applyFill="1" applyBorder="1" applyAlignment="1" applyProtection="1">
      <alignment horizontal="center"/>
    </xf>
    <xf numFmtId="2" fontId="32" fillId="0" borderId="9" xfId="2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5" fillId="4" borderId="14" xfId="0" applyFont="1" applyFill="1" applyBorder="1" applyAlignment="1">
      <alignment horizontal="left" vertical="top" wrapText="1"/>
    </xf>
    <xf numFmtId="0" fontId="15" fillId="4" borderId="15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left" vertical="top" wrapText="1"/>
    </xf>
    <xf numFmtId="44" fontId="11" fillId="0" borderId="14" xfId="0" applyNumberFormat="1" applyFont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 indent="6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wrapText="1"/>
      <protection locked="0"/>
    </xf>
    <xf numFmtId="0" fontId="7" fillId="2" borderId="29" xfId="0" applyFont="1" applyFill="1" applyBorder="1" applyAlignment="1" applyProtection="1">
      <alignment horizontal="center" wrapText="1"/>
      <protection locked="0"/>
    </xf>
    <xf numFmtId="0" fontId="7" fillId="2" borderId="30" xfId="0" applyFont="1" applyFill="1" applyBorder="1" applyAlignment="1" applyProtection="1">
      <alignment horizontal="center" wrapText="1"/>
      <protection locked="0"/>
    </xf>
    <xf numFmtId="0" fontId="2" fillId="0" borderId="33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28" fillId="3" borderId="40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0" fontId="0" fillId="0" borderId="3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quotePrefix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17" fillId="0" borderId="32" xfId="0" applyFont="1" applyBorder="1" applyAlignment="1">
      <alignment horizontal="left" wrapText="1" indent="3"/>
    </xf>
    <xf numFmtId="0" fontId="17" fillId="0" borderId="0" xfId="0" applyFont="1" applyAlignment="1">
      <alignment horizontal="left" wrapText="1" indent="3"/>
    </xf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6" xfId="0" applyBorder="1" applyAlignment="1">
      <alignment horizontal="left" vertical="top" wrapText="1"/>
    </xf>
    <xf numFmtId="0" fontId="0" fillId="0" borderId="3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32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7" fillId="0" borderId="32" xfId="0" applyFont="1" applyBorder="1" applyAlignment="1">
      <alignment horizontal="left" wrapText="1" indent="5"/>
    </xf>
    <xf numFmtId="0" fontId="17" fillId="0" borderId="0" xfId="0" applyFont="1" applyAlignment="1">
      <alignment horizontal="left" wrapText="1" indent="5"/>
    </xf>
    <xf numFmtId="0" fontId="1" fillId="0" borderId="0" xfId="0" applyFont="1" applyAlignment="1">
      <alignment horizontal="center"/>
    </xf>
    <xf numFmtId="0" fontId="3" fillId="0" borderId="3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 wrapText="1"/>
    </xf>
    <xf numFmtId="0" fontId="8" fillId="9" borderId="19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wrapText="1"/>
    </xf>
    <xf numFmtId="0" fontId="8" fillId="9" borderId="17" xfId="0" applyFont="1" applyFill="1" applyBorder="1" applyAlignment="1">
      <alignment horizontal="center" wrapText="1"/>
    </xf>
    <xf numFmtId="0" fontId="8" fillId="9" borderId="39" xfId="0" applyFont="1" applyFill="1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1" fillId="4" borderId="31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2" fillId="0" borderId="32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15" fillId="7" borderId="43" xfId="0" applyFont="1" applyFill="1" applyBorder="1" applyAlignment="1">
      <alignment horizontal="center" wrapText="1"/>
    </xf>
    <xf numFmtId="0" fontId="15" fillId="7" borderId="27" xfId="0" applyFont="1" applyFill="1" applyBorder="1" applyAlignment="1">
      <alignment horizontal="center" wrapText="1"/>
    </xf>
    <xf numFmtId="0" fontId="15" fillId="7" borderId="44" xfId="0" applyFont="1" applyFill="1" applyBorder="1" applyAlignment="1">
      <alignment horizontal="center" wrapText="1"/>
    </xf>
    <xf numFmtId="0" fontId="15" fillId="7" borderId="43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5" fillId="7" borderId="44" xfId="0" applyFont="1" applyFill="1" applyBorder="1" applyAlignment="1">
      <alignment horizontal="center" vertical="top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1" fillId="8" borderId="1" xfId="2" applyNumberFormat="1" applyFont="1" applyFill="1" applyBorder="1" applyAlignment="1" applyProtection="1">
      <alignment horizontal="left"/>
      <protection locked="0"/>
    </xf>
    <xf numFmtId="2" fontId="31" fillId="8" borderId="2" xfId="2" applyNumberFormat="1" applyFont="1" applyFill="1" applyBorder="1" applyAlignment="1" applyProtection="1">
      <alignment horizontal="left"/>
      <protection locked="0"/>
    </xf>
    <xf numFmtId="2" fontId="31" fillId="8" borderId="3" xfId="2" applyNumberFormat="1" applyFont="1" applyFill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Input" xfId="2" builtinId="20"/>
    <cellStyle name="Normal" xfId="0" builtinId="0"/>
  </cellStyles>
  <dxfs count="4">
    <dxf>
      <protection locked="1" hidden="0"/>
    </dxf>
    <dxf>
      <border outline="0">
        <left style="thin">
          <color indexed="64"/>
        </left>
      </border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</dxfs>
  <tableStyles count="0" defaultTableStyle="TableStyleMedium2" defaultPivotStyle="PivotStyleLight16"/>
  <colors>
    <mruColors>
      <color rgb="FF004EA8"/>
      <color rgb="FFF48CE0"/>
      <color rgb="FFF11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0</xdr:col>
      <xdr:colOff>1039824</xdr:colOff>
      <xdr:row>5</xdr:row>
      <xdr:rowOff>234460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93076"/>
          <a:ext cx="1039824" cy="893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d.root.loc\fileshare\Water%20&amp;%20Power\Water%20and%20Power%20Shared\_Admin\Templates\Prior%20Water%20&amp;%20Wastewater%20Fee%20Forms\2020%20Water%20&amp;%20Wastewater%20Fee%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d.root.loc\fileshare\Water%20&amp;%20Power\Water%20and%20Power%20Shared\_Utility_Accounting\Rates,%20Charges%20and%20Fees\2020%20Rates%20Charges%20&amp;%20Fees\2020%20Input%20sheet%20for%20Rates%20Charges%20and%20Fees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Permit App"/>
      <sheetName val="2020 Fees"/>
      <sheetName val="Hydrant Flow Test"/>
      <sheetName val="Hydrant Meter "/>
      <sheetName val="Hydrant Billing"/>
      <sheetName val="Cross-Connection"/>
      <sheetName val="Wet Tap Fees"/>
      <sheetName val="Inside Res"/>
      <sheetName val="Inside Com"/>
      <sheetName val="Inside Irr"/>
      <sheetName val="Inside Hydrozone Irr"/>
      <sheetName val="Outside Detached Res"/>
      <sheetName val="Outside Attached Res"/>
      <sheetName val="Outside Com"/>
      <sheetName val="Outside Irr"/>
      <sheetName val="Outside Hydrozone Irr"/>
      <sheetName val="Outside Fire Tap"/>
      <sheetName val="Outside Application"/>
      <sheetName val="Outside Checklist - Routing"/>
      <sheetName val="HiddenValley Instructions"/>
      <sheetName val="New WW Service Only Customers"/>
      <sheetName val="Initial Acceptance"/>
      <sheetName val="Hydrant Rental (2)"/>
    </sheetNames>
    <sheetDataSet>
      <sheetData sheetId="0"/>
      <sheetData sheetId="1">
        <row r="1">
          <cell r="F1">
            <v>2020</v>
          </cell>
        </row>
        <row r="63">
          <cell r="E63">
            <v>61.28</v>
          </cell>
        </row>
        <row r="64">
          <cell r="E64">
            <v>103.41</v>
          </cell>
        </row>
        <row r="65">
          <cell r="E65">
            <v>210.65</v>
          </cell>
        </row>
        <row r="66">
          <cell r="E66">
            <v>333.21</v>
          </cell>
        </row>
        <row r="67">
          <cell r="E67">
            <v>624.29</v>
          </cell>
        </row>
        <row r="68">
          <cell r="E68">
            <v>1037.93</v>
          </cell>
        </row>
        <row r="69">
          <cell r="E69" t="str">
            <v>Negotiated</v>
          </cell>
        </row>
        <row r="77">
          <cell r="F77">
            <v>200</v>
          </cell>
        </row>
        <row r="84">
          <cell r="F84">
            <v>67</v>
          </cell>
        </row>
        <row r="93">
          <cell r="E93">
            <v>5</v>
          </cell>
        </row>
        <row r="94">
          <cell r="E94">
            <v>60</v>
          </cell>
        </row>
        <row r="97">
          <cell r="E97">
            <v>5.96</v>
          </cell>
        </row>
        <row r="99">
          <cell r="E99">
            <v>47640</v>
          </cell>
        </row>
        <row r="110">
          <cell r="E110">
            <v>0.22</v>
          </cell>
          <cell r="F110">
            <v>0.16</v>
          </cell>
        </row>
        <row r="111">
          <cell r="E111">
            <v>1.4</v>
          </cell>
          <cell r="F111">
            <v>1.3</v>
          </cell>
        </row>
        <row r="112">
          <cell r="E112">
            <v>1.6</v>
          </cell>
          <cell r="F112">
            <v>1.7</v>
          </cell>
        </row>
        <row r="114">
          <cell r="E114">
            <v>1</v>
          </cell>
        </row>
        <row r="115">
          <cell r="E115">
            <v>4</v>
          </cell>
        </row>
        <row r="116">
          <cell r="E116">
            <v>8</v>
          </cell>
        </row>
        <row r="117">
          <cell r="E117">
            <v>13</v>
          </cell>
        </row>
        <row r="118">
          <cell r="E118">
            <v>26</v>
          </cell>
        </row>
        <row r="119">
          <cell r="E119">
            <v>40</v>
          </cell>
        </row>
        <row r="125">
          <cell r="E125">
            <v>3</v>
          </cell>
        </row>
        <row r="127">
          <cell r="E127">
            <v>20</v>
          </cell>
          <cell r="F127">
            <v>3</v>
          </cell>
        </row>
        <row r="128">
          <cell r="E128">
            <v>12</v>
          </cell>
          <cell r="F128">
            <v>1.8</v>
          </cell>
        </row>
        <row r="129">
          <cell r="E129">
            <v>3.6</v>
          </cell>
          <cell r="F129">
            <v>0.6</v>
          </cell>
        </row>
        <row r="130">
          <cell r="E130">
            <v>0</v>
          </cell>
          <cell r="F130">
            <v>0</v>
          </cell>
        </row>
        <row r="146">
          <cell r="E146">
            <v>195</v>
          </cell>
        </row>
        <row r="147">
          <cell r="E147">
            <v>255</v>
          </cell>
        </row>
        <row r="149">
          <cell r="E149">
            <v>95</v>
          </cell>
        </row>
        <row r="150">
          <cell r="E150">
            <v>65</v>
          </cell>
        </row>
        <row r="160">
          <cell r="E160">
            <v>365</v>
          </cell>
        </row>
        <row r="161">
          <cell r="E161">
            <v>370</v>
          </cell>
        </row>
        <row r="162">
          <cell r="E162">
            <v>375</v>
          </cell>
        </row>
        <row r="163">
          <cell r="E163">
            <v>385</v>
          </cell>
        </row>
        <row r="164">
          <cell r="E164">
            <v>580</v>
          </cell>
        </row>
        <row r="189">
          <cell r="E189">
            <v>315</v>
          </cell>
        </row>
        <row r="190">
          <cell r="E190">
            <v>355</v>
          </cell>
        </row>
        <row r="192">
          <cell r="E192">
            <v>0</v>
          </cell>
        </row>
        <row r="193">
          <cell r="E193">
            <v>0</v>
          </cell>
        </row>
        <row r="196">
          <cell r="E196">
            <v>1087</v>
          </cell>
        </row>
        <row r="197">
          <cell r="E197">
            <v>1087</v>
          </cell>
        </row>
        <row r="198">
          <cell r="E198">
            <v>680</v>
          </cell>
        </row>
        <row r="199">
          <cell r="E199">
            <v>134</v>
          </cell>
        </row>
        <row r="202">
          <cell r="E202">
            <v>1087</v>
          </cell>
        </row>
        <row r="203">
          <cell r="E203">
            <v>1848</v>
          </cell>
        </row>
        <row r="204">
          <cell r="E204">
            <v>3588</v>
          </cell>
        </row>
        <row r="205">
          <cell r="E205">
            <v>5763</v>
          </cell>
        </row>
        <row r="206">
          <cell r="E206">
            <v>10873</v>
          </cell>
        </row>
        <row r="212">
          <cell r="E212">
            <v>5520</v>
          </cell>
          <cell r="F212">
            <v>8280</v>
          </cell>
        </row>
        <row r="213">
          <cell r="E213">
            <v>2870</v>
          </cell>
          <cell r="F213">
            <v>4310</v>
          </cell>
        </row>
        <row r="214">
          <cell r="E214">
            <v>2870</v>
          </cell>
          <cell r="F214">
            <v>4310</v>
          </cell>
        </row>
        <row r="215">
          <cell r="E215">
            <v>2280</v>
          </cell>
          <cell r="F215">
            <v>3420</v>
          </cell>
        </row>
        <row r="218">
          <cell r="E218">
            <v>8000</v>
          </cell>
          <cell r="F218">
            <v>12000</v>
          </cell>
        </row>
        <row r="219">
          <cell r="E219">
            <v>19130</v>
          </cell>
          <cell r="F219">
            <v>28700</v>
          </cell>
        </row>
        <row r="220">
          <cell r="E220">
            <v>36080</v>
          </cell>
          <cell r="F220">
            <v>54120</v>
          </cell>
        </row>
        <row r="224">
          <cell r="E224">
            <v>19350</v>
          </cell>
          <cell r="F224">
            <v>29030</v>
          </cell>
        </row>
        <row r="225">
          <cell r="E225">
            <v>46380</v>
          </cell>
          <cell r="F225">
            <v>69570</v>
          </cell>
        </row>
        <row r="226">
          <cell r="E226">
            <v>106420</v>
          </cell>
          <cell r="F226">
            <v>159630</v>
          </cell>
        </row>
        <row r="227">
          <cell r="E227">
            <v>134780</v>
          </cell>
          <cell r="F227">
            <v>202170</v>
          </cell>
        </row>
        <row r="228">
          <cell r="E228">
            <v>357250</v>
          </cell>
          <cell r="F228">
            <v>535880</v>
          </cell>
        </row>
        <row r="235">
          <cell r="E235">
            <v>2880</v>
          </cell>
          <cell r="F235">
            <v>4320</v>
          </cell>
        </row>
        <row r="236">
          <cell r="E236">
            <v>2540</v>
          </cell>
          <cell r="F236">
            <v>3810</v>
          </cell>
        </row>
        <row r="237">
          <cell r="E237">
            <v>2540</v>
          </cell>
          <cell r="F237">
            <v>3810</v>
          </cell>
        </row>
        <row r="238">
          <cell r="E238">
            <v>1970</v>
          </cell>
          <cell r="F238">
            <v>2960</v>
          </cell>
        </row>
        <row r="241">
          <cell r="E241">
            <v>8630</v>
          </cell>
          <cell r="F241">
            <v>12950</v>
          </cell>
        </row>
        <row r="242">
          <cell r="E242">
            <v>19880</v>
          </cell>
        </row>
        <row r="243">
          <cell r="E243">
            <v>36520</v>
          </cell>
          <cell r="F243">
            <v>54780</v>
          </cell>
        </row>
        <row r="250">
          <cell r="F250">
            <v>553</v>
          </cell>
        </row>
        <row r="264">
          <cell r="E264">
            <v>13</v>
          </cell>
        </row>
        <row r="265">
          <cell r="E265">
            <v>5</v>
          </cell>
        </row>
        <row r="266">
          <cell r="E266">
            <v>2</v>
          </cell>
        </row>
        <row r="269">
          <cell r="F269">
            <v>400</v>
          </cell>
        </row>
        <row r="270">
          <cell r="F270">
            <v>700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Instructions"/>
      <sheetName val="John Look at this before postin"/>
      <sheetName val="All Rates Charges &amp; Fees"/>
      <sheetName val="Water"/>
      <sheetName val="Wastewater"/>
      <sheetName val="Electric"/>
      <sheetName val="Development"/>
      <sheetName val="Misc Account Fees"/>
    </sheetNames>
    <sheetDataSet>
      <sheetData sheetId="0" refreshError="1"/>
      <sheetData sheetId="1" refreshError="1"/>
      <sheetData sheetId="2">
        <row r="214">
          <cell r="G214">
            <v>14.46</v>
          </cell>
        </row>
        <row r="215">
          <cell r="G215">
            <v>4.2300000000000004</v>
          </cell>
        </row>
        <row r="216">
          <cell r="G216">
            <v>14.46</v>
          </cell>
        </row>
        <row r="222">
          <cell r="G222">
            <v>21.69</v>
          </cell>
        </row>
        <row r="223">
          <cell r="G223">
            <v>6.35</v>
          </cell>
        </row>
        <row r="224">
          <cell r="G224">
            <v>21.69</v>
          </cell>
        </row>
        <row r="229">
          <cell r="G229">
            <v>4.79</v>
          </cell>
        </row>
        <row r="230">
          <cell r="G230">
            <v>5.25</v>
          </cell>
        </row>
        <row r="231">
          <cell r="G231">
            <v>5.28</v>
          </cell>
        </row>
        <row r="240">
          <cell r="G240">
            <v>7.19</v>
          </cell>
        </row>
        <row r="241">
          <cell r="G241">
            <v>7.88</v>
          </cell>
        </row>
        <row r="242">
          <cell r="G242">
            <v>7.92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N49:N51" totalsRowShown="0" headerRowDxfId="3" dataDxfId="2" tableBorderDxfId="1">
  <autoFilter ref="N49:N51" xr:uid="{00000000-0009-0000-0100-000001000000}"/>
  <tableColumns count="1">
    <tableColumn id="1" xr3:uid="{00000000-0010-0000-0000-000001000000}" name="Cash-in-Lie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terResources@cityofloveland.org" TargetMode="External"/><Relationship Id="rId1" Type="http://schemas.openxmlformats.org/officeDocument/2006/relationships/hyperlink" Target="mailto:Nathan.Alburn@cityofloveland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W88"/>
  <sheetViews>
    <sheetView tabSelected="1" view="pageBreakPreview" zoomScale="130" zoomScaleNormal="120" zoomScaleSheetLayoutView="130" workbookViewId="0">
      <selection activeCell="B10" sqref="B10:E10"/>
    </sheetView>
  </sheetViews>
  <sheetFormatPr defaultColWidth="9.140625" defaultRowHeight="14.25" outlineLevelCol="1" x14ac:dyDescent="0.2"/>
  <cols>
    <col min="1" max="1" width="16.28515625" style="1" customWidth="1"/>
    <col min="2" max="2" width="8.85546875" style="1" customWidth="1"/>
    <col min="3" max="3" width="7" style="1" customWidth="1"/>
    <col min="4" max="4" width="14.42578125" style="1" customWidth="1"/>
    <col min="5" max="5" width="15.5703125" style="1" customWidth="1"/>
    <col min="6" max="6" width="1" style="1" customWidth="1"/>
    <col min="7" max="7" width="7" style="1" customWidth="1"/>
    <col min="8" max="8" width="9.140625" style="1" customWidth="1"/>
    <col min="9" max="9" width="3.5703125" style="1" customWidth="1"/>
    <col min="10" max="10" width="13.7109375" style="1" customWidth="1"/>
    <col min="11" max="11" width="12.28515625" style="1" customWidth="1"/>
    <col min="12" max="12" width="15.7109375" style="1" customWidth="1"/>
    <col min="13" max="13" width="1" style="1" customWidth="1"/>
    <col min="14" max="14" width="16.42578125" style="1" hidden="1" customWidth="1" outlineLevel="1"/>
    <col min="15" max="15" width="9.85546875" style="1" hidden="1" customWidth="1" outlineLevel="1"/>
    <col min="16" max="16" width="9.140625" style="1" collapsed="1"/>
    <col min="17" max="16384" width="9.140625" style="1"/>
  </cols>
  <sheetData>
    <row r="1" spans="1:20" ht="15" customHeight="1" x14ac:dyDescent="0.25">
      <c r="A1" s="167" t="s">
        <v>89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20" ht="8.2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0" ht="17.25" customHeight="1" x14ac:dyDescent="0.2">
      <c r="A3" s="3"/>
      <c r="B3" s="175" t="s">
        <v>90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20" ht="17.25" customHeight="1" x14ac:dyDescent="0.2">
      <c r="A4" s="3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3"/>
      <c r="N4" s="4"/>
    </row>
    <row r="5" spans="1:20" ht="17.25" customHeight="1" x14ac:dyDescent="0.2">
      <c r="A5" s="3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3"/>
      <c r="N5" s="4"/>
    </row>
    <row r="6" spans="1:20" ht="97.5" customHeight="1" x14ac:dyDescent="0.2">
      <c r="A6" s="3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20" ht="10.5" customHeight="1" thickBot="1" x14ac:dyDescent="0.25">
      <c r="D7" s="5"/>
    </row>
    <row r="8" spans="1:20" s="6" customFormat="1" ht="18" x14ac:dyDescent="0.25">
      <c r="A8" s="176" t="s">
        <v>16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8"/>
      <c r="N8" s="1"/>
    </row>
    <row r="9" spans="1:20" ht="4.5" customHeight="1" x14ac:dyDescent="0.2">
      <c r="A9" s="7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10"/>
    </row>
    <row r="10" spans="1:20" ht="30" customHeight="1" x14ac:dyDescent="0.2">
      <c r="A10" s="11" t="s">
        <v>0</v>
      </c>
      <c r="B10" s="171"/>
      <c r="C10" s="171"/>
      <c r="D10" s="171"/>
      <c r="E10" s="171"/>
      <c r="F10" s="12"/>
      <c r="G10" s="13" t="s">
        <v>1</v>
      </c>
      <c r="H10" s="147"/>
      <c r="I10" s="148"/>
      <c r="J10" s="149"/>
      <c r="K10" s="14" t="s">
        <v>2</v>
      </c>
      <c r="L10" s="104"/>
      <c r="M10" s="15"/>
    </row>
    <row r="11" spans="1:20" ht="6" customHeight="1" x14ac:dyDescent="0.2">
      <c r="A11" s="11"/>
      <c r="B11" s="16"/>
      <c r="C11" s="16"/>
      <c r="D11" s="16"/>
      <c r="E11" s="16"/>
      <c r="F11" s="12"/>
      <c r="G11" s="14"/>
      <c r="H11" s="17"/>
      <c r="I11" s="17"/>
      <c r="J11" s="17"/>
      <c r="K11" s="18"/>
      <c r="L11" s="12"/>
      <c r="M11" s="15"/>
    </row>
    <row r="12" spans="1:20" ht="30" customHeight="1" x14ac:dyDescent="0.2">
      <c r="A12" s="11" t="s">
        <v>5</v>
      </c>
      <c r="B12" s="171"/>
      <c r="C12" s="171"/>
      <c r="D12" s="171"/>
      <c r="E12" s="171"/>
      <c r="F12" s="12"/>
      <c r="G12" s="14" t="s">
        <v>6</v>
      </c>
      <c r="H12" s="172"/>
      <c r="I12" s="173"/>
      <c r="J12" s="173"/>
      <c r="K12" s="173"/>
      <c r="L12" s="174"/>
      <c r="M12" s="15"/>
    </row>
    <row r="13" spans="1:20" ht="3.75" customHeight="1" thickBo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20" s="22" customFormat="1" ht="18" x14ac:dyDescent="0.25">
      <c r="A14" s="179" t="s">
        <v>68</v>
      </c>
      <c r="B14" s="180"/>
      <c r="C14" s="180"/>
      <c r="D14" s="180"/>
      <c r="E14" s="180"/>
      <c r="F14" s="181"/>
      <c r="G14" s="176" t="s">
        <v>8</v>
      </c>
      <c r="H14" s="177"/>
      <c r="I14" s="177"/>
      <c r="J14" s="177"/>
      <c r="K14" s="177"/>
      <c r="L14" s="177"/>
      <c r="M14" s="178"/>
    </row>
    <row r="15" spans="1:20" ht="4.5" customHeight="1" x14ac:dyDescent="0.2">
      <c r="A15" s="7"/>
      <c r="B15" s="8"/>
      <c r="C15" s="8"/>
      <c r="D15" s="9"/>
      <c r="E15" s="9"/>
      <c r="F15" s="10"/>
      <c r="G15" s="23"/>
      <c r="H15" s="9"/>
      <c r="I15" s="9"/>
      <c r="J15" s="9"/>
      <c r="K15" s="9"/>
      <c r="L15" s="9"/>
      <c r="M15" s="10"/>
    </row>
    <row r="16" spans="1:20" ht="30" customHeight="1" x14ac:dyDescent="0.25">
      <c r="A16" s="24"/>
      <c r="B16" s="14" t="s">
        <v>9</v>
      </c>
      <c r="C16" s="147"/>
      <c r="D16" s="148"/>
      <c r="E16" s="149"/>
      <c r="F16" s="15"/>
      <c r="G16" s="25"/>
      <c r="H16" s="26"/>
      <c r="I16" s="14" t="s">
        <v>9</v>
      </c>
      <c r="J16" s="147"/>
      <c r="K16" s="148"/>
      <c r="L16" s="149"/>
      <c r="M16" s="15"/>
      <c r="T16" s="27"/>
    </row>
    <row r="17" spans="1:14" ht="6" customHeight="1" x14ac:dyDescent="0.25">
      <c r="A17" s="24"/>
      <c r="B17" s="28"/>
      <c r="C17" s="16"/>
      <c r="D17" s="16"/>
      <c r="E17" s="16"/>
      <c r="F17" s="15"/>
      <c r="G17" s="29"/>
      <c r="H17" s="30"/>
      <c r="I17" s="31"/>
      <c r="J17" s="17"/>
      <c r="K17" s="18"/>
      <c r="L17" s="12"/>
      <c r="M17" s="15"/>
    </row>
    <row r="18" spans="1:14" ht="30" customHeight="1" x14ac:dyDescent="0.25">
      <c r="A18" s="24"/>
      <c r="B18" s="14" t="s">
        <v>10</v>
      </c>
      <c r="C18" s="147"/>
      <c r="D18" s="148"/>
      <c r="E18" s="149"/>
      <c r="F18" s="15"/>
      <c r="G18" s="25"/>
      <c r="H18" s="26"/>
      <c r="I18" s="14" t="s">
        <v>10</v>
      </c>
      <c r="J18" s="147"/>
      <c r="K18" s="148"/>
      <c r="L18" s="149"/>
      <c r="M18" s="15"/>
    </row>
    <row r="19" spans="1:14" ht="6" customHeight="1" x14ac:dyDescent="0.25">
      <c r="A19" s="24"/>
      <c r="B19" s="28"/>
      <c r="C19" s="16"/>
      <c r="D19" s="16"/>
      <c r="E19" s="16"/>
      <c r="F19" s="15"/>
      <c r="G19" s="29"/>
      <c r="H19" s="30"/>
      <c r="I19" s="31"/>
      <c r="J19" s="17"/>
      <c r="K19" s="18"/>
      <c r="L19" s="12"/>
      <c r="M19" s="15"/>
    </row>
    <row r="20" spans="1:14" ht="30" customHeight="1" x14ac:dyDescent="0.25">
      <c r="A20" s="24"/>
      <c r="B20" s="14" t="s">
        <v>11</v>
      </c>
      <c r="C20" s="147"/>
      <c r="D20" s="148"/>
      <c r="E20" s="149"/>
      <c r="F20" s="15"/>
      <c r="G20" s="25"/>
      <c r="H20" s="32"/>
      <c r="I20" s="14" t="s">
        <v>11</v>
      </c>
      <c r="J20" s="147"/>
      <c r="K20" s="148"/>
      <c r="L20" s="149"/>
      <c r="M20" s="15"/>
    </row>
    <row r="21" spans="1:14" ht="6" customHeight="1" x14ac:dyDescent="0.25">
      <c r="A21" s="24"/>
      <c r="B21" s="28"/>
      <c r="C21" s="16"/>
      <c r="D21" s="16"/>
      <c r="E21" s="16"/>
      <c r="F21" s="15"/>
      <c r="G21" s="29"/>
      <c r="H21" s="30"/>
      <c r="I21" s="31"/>
      <c r="J21" s="17"/>
      <c r="K21" s="18"/>
      <c r="L21" s="12"/>
      <c r="M21" s="15"/>
    </row>
    <row r="22" spans="1:14" ht="30" customHeight="1" x14ac:dyDescent="0.25">
      <c r="A22" s="24"/>
      <c r="B22" s="14" t="s">
        <v>12</v>
      </c>
      <c r="C22" s="147"/>
      <c r="D22" s="148"/>
      <c r="E22" s="149"/>
      <c r="F22" s="15"/>
      <c r="G22" s="25"/>
      <c r="H22" s="32"/>
      <c r="I22" s="14" t="s">
        <v>12</v>
      </c>
      <c r="J22" s="147"/>
      <c r="K22" s="148"/>
      <c r="L22" s="149"/>
      <c r="M22" s="15"/>
    </row>
    <row r="23" spans="1:14" ht="6" customHeight="1" x14ac:dyDescent="0.25">
      <c r="A23" s="24"/>
      <c r="B23" s="28"/>
      <c r="C23" s="16"/>
      <c r="D23" s="16"/>
      <c r="E23" s="16"/>
      <c r="F23" s="15"/>
      <c r="G23" s="29"/>
      <c r="H23" s="30"/>
      <c r="I23" s="31"/>
      <c r="J23" s="17"/>
      <c r="K23" s="18"/>
      <c r="L23" s="12"/>
      <c r="M23" s="15"/>
    </row>
    <row r="24" spans="1:14" ht="30" customHeight="1" x14ac:dyDescent="0.25">
      <c r="A24" s="24"/>
      <c r="B24" s="14" t="s">
        <v>1</v>
      </c>
      <c r="C24" s="147"/>
      <c r="D24" s="148"/>
      <c r="E24" s="149"/>
      <c r="F24" s="15"/>
      <c r="G24" s="25"/>
      <c r="H24" s="32"/>
      <c r="I24" s="14" t="s">
        <v>1</v>
      </c>
      <c r="J24" s="147"/>
      <c r="K24" s="148"/>
      <c r="L24" s="149"/>
      <c r="M24" s="15"/>
    </row>
    <row r="25" spans="1:14" ht="6" customHeight="1" x14ac:dyDescent="0.25">
      <c r="A25" s="24"/>
      <c r="B25" s="28"/>
      <c r="C25" s="16"/>
      <c r="D25" s="16"/>
      <c r="E25" s="16"/>
      <c r="F25" s="15"/>
      <c r="G25" s="29"/>
      <c r="H25" s="30"/>
      <c r="I25" s="31"/>
      <c r="J25" s="17"/>
      <c r="K25" s="18"/>
      <c r="L25" s="12"/>
      <c r="M25" s="15"/>
    </row>
    <row r="26" spans="1:14" ht="30" customHeight="1" x14ac:dyDescent="0.25">
      <c r="A26" s="24"/>
      <c r="B26" s="14" t="s">
        <v>6</v>
      </c>
      <c r="C26" s="147"/>
      <c r="D26" s="148"/>
      <c r="E26" s="149"/>
      <c r="F26" s="15"/>
      <c r="G26" s="25"/>
      <c r="H26" s="32"/>
      <c r="I26" s="14" t="s">
        <v>6</v>
      </c>
      <c r="J26" s="147"/>
      <c r="K26" s="148"/>
      <c r="L26" s="149"/>
      <c r="M26" s="15"/>
      <c r="N26" s="4"/>
    </row>
    <row r="27" spans="1:14" ht="4.5" customHeight="1" thickBot="1" x14ac:dyDescent="0.25">
      <c r="A27" s="33"/>
      <c r="B27" s="34"/>
      <c r="C27" s="34"/>
      <c r="D27" s="20"/>
      <c r="E27" s="20"/>
      <c r="F27" s="21"/>
      <c r="G27" s="19"/>
      <c r="H27" s="20"/>
      <c r="I27" s="20"/>
      <c r="J27" s="20"/>
      <c r="K27" s="20"/>
      <c r="L27" s="20"/>
      <c r="M27" s="21"/>
      <c r="N27" s="4"/>
    </row>
    <row r="28" spans="1:14" s="22" customFormat="1" ht="36.75" customHeight="1" x14ac:dyDescent="0.25">
      <c r="A28" s="182" t="s">
        <v>58</v>
      </c>
      <c r="B28" s="183"/>
      <c r="C28" s="183"/>
      <c r="D28" s="183"/>
      <c r="E28" s="183"/>
      <c r="F28" s="184"/>
      <c r="G28" s="176" t="s">
        <v>13</v>
      </c>
      <c r="H28" s="177"/>
      <c r="I28" s="177"/>
      <c r="J28" s="177"/>
      <c r="K28" s="177"/>
      <c r="L28" s="177"/>
      <c r="M28" s="178"/>
      <c r="N28" s="4"/>
    </row>
    <row r="29" spans="1:14" ht="4.5" customHeight="1" x14ac:dyDescent="0.2">
      <c r="A29" s="7"/>
      <c r="B29" s="8"/>
      <c r="C29" s="8"/>
      <c r="D29" s="9"/>
      <c r="E29" s="9"/>
      <c r="F29" s="10"/>
      <c r="G29" s="23"/>
      <c r="H29" s="9"/>
      <c r="I29" s="9"/>
      <c r="J29" s="9"/>
      <c r="K29" s="9"/>
      <c r="L29" s="9"/>
      <c r="M29" s="10"/>
      <c r="N29" s="4"/>
    </row>
    <row r="30" spans="1:14" ht="30" customHeight="1" x14ac:dyDescent="0.2">
      <c r="A30" s="168" t="s">
        <v>60</v>
      </c>
      <c r="B30" s="169"/>
      <c r="C30" s="147"/>
      <c r="D30" s="148"/>
      <c r="E30" s="149"/>
      <c r="F30" s="15"/>
      <c r="G30" s="25"/>
      <c r="H30" s="110" t="s">
        <v>33</v>
      </c>
      <c r="I30" s="110"/>
      <c r="J30" s="110"/>
      <c r="K30" s="110"/>
      <c r="L30" s="110"/>
      <c r="M30" s="111"/>
      <c r="N30" s="4"/>
    </row>
    <row r="31" spans="1:14" ht="6" customHeight="1" x14ac:dyDescent="0.2">
      <c r="A31" s="35"/>
      <c r="B31" s="28"/>
      <c r="C31" s="16"/>
      <c r="D31" s="16"/>
      <c r="E31" s="16"/>
      <c r="F31" s="15"/>
      <c r="G31" s="29"/>
      <c r="M31" s="15"/>
      <c r="N31" s="4"/>
    </row>
    <row r="32" spans="1:14" ht="30" customHeight="1" x14ac:dyDescent="0.2">
      <c r="A32" s="36"/>
      <c r="B32" s="14" t="s">
        <v>59</v>
      </c>
      <c r="C32" s="147"/>
      <c r="D32" s="148"/>
      <c r="E32" s="149"/>
      <c r="F32" s="15"/>
      <c r="G32" s="25"/>
      <c r="H32" s="125"/>
      <c r="I32" s="126"/>
      <c r="J32" s="126"/>
      <c r="K32" s="126"/>
      <c r="L32" s="127"/>
      <c r="M32" s="15"/>
      <c r="N32" s="4"/>
    </row>
    <row r="33" spans="1:23" ht="6" customHeight="1" x14ac:dyDescent="0.2">
      <c r="A33" s="35"/>
      <c r="B33" s="28"/>
      <c r="C33" s="16"/>
      <c r="D33" s="16"/>
      <c r="E33" s="16"/>
      <c r="F33" s="15"/>
      <c r="G33" s="29"/>
      <c r="H33" s="128"/>
      <c r="I33" s="129"/>
      <c r="J33" s="129"/>
      <c r="K33" s="129"/>
      <c r="L33" s="130"/>
      <c r="M33" s="15"/>
      <c r="N33" s="4"/>
    </row>
    <row r="34" spans="1:23" ht="30" customHeight="1" x14ac:dyDescent="0.2">
      <c r="A34" s="36"/>
      <c r="B34" s="14" t="s">
        <v>14</v>
      </c>
      <c r="C34" s="147"/>
      <c r="D34" s="148"/>
      <c r="E34" s="149"/>
      <c r="F34" s="15"/>
      <c r="G34" s="25"/>
      <c r="H34" s="128"/>
      <c r="I34" s="129"/>
      <c r="J34" s="129"/>
      <c r="K34" s="129"/>
      <c r="L34" s="130"/>
      <c r="M34" s="15"/>
      <c r="N34" s="4"/>
    </row>
    <row r="35" spans="1:23" ht="6" customHeight="1" x14ac:dyDescent="0.25">
      <c r="A35" s="29"/>
      <c r="B35" s="37"/>
      <c r="C35" s="38"/>
      <c r="D35" s="38"/>
      <c r="E35" s="38"/>
      <c r="F35" s="15"/>
      <c r="G35" s="25"/>
      <c r="H35" s="128"/>
      <c r="I35" s="129"/>
      <c r="J35" s="129"/>
      <c r="K35" s="129"/>
      <c r="L35" s="130"/>
      <c r="M35" s="15"/>
      <c r="N35" s="4"/>
    </row>
    <row r="36" spans="1:23" ht="35.25" customHeight="1" x14ac:dyDescent="0.25">
      <c r="A36" s="36"/>
      <c r="B36" s="14"/>
      <c r="C36" s="14" t="s">
        <v>15</v>
      </c>
      <c r="D36" s="89"/>
      <c r="F36" s="15"/>
      <c r="G36" s="25"/>
      <c r="H36" s="131"/>
      <c r="I36" s="132"/>
      <c r="J36" s="132"/>
      <c r="K36" s="132"/>
      <c r="L36" s="133"/>
      <c r="M36" s="15"/>
      <c r="N36" s="39" t="s">
        <v>3</v>
      </c>
    </row>
    <row r="37" spans="1:23" ht="6" customHeight="1" x14ac:dyDescent="0.2">
      <c r="A37" s="35"/>
      <c r="B37" s="28"/>
      <c r="C37" s="40"/>
      <c r="D37" s="38"/>
      <c r="E37" s="32"/>
      <c r="F37" s="15"/>
      <c r="G37" s="41"/>
      <c r="H37" s="42"/>
      <c r="I37" s="42"/>
      <c r="J37" s="42"/>
      <c r="K37" s="42"/>
      <c r="L37" s="42"/>
      <c r="M37" s="15"/>
      <c r="N37" s="43" t="s">
        <v>4</v>
      </c>
    </row>
    <row r="38" spans="1:23" ht="50.25" customHeight="1" x14ac:dyDescent="0.25">
      <c r="A38" s="168" t="s">
        <v>17</v>
      </c>
      <c r="B38" s="170"/>
      <c r="C38" s="170"/>
      <c r="D38" s="89"/>
      <c r="F38" s="15"/>
      <c r="G38" s="150" t="s">
        <v>53</v>
      </c>
      <c r="H38" s="151"/>
      <c r="I38" s="151"/>
      <c r="J38" s="151"/>
      <c r="K38" s="151"/>
      <c r="L38" s="151"/>
      <c r="M38" s="44"/>
      <c r="N38" s="43" t="s">
        <v>7</v>
      </c>
    </row>
    <row r="39" spans="1:23" ht="6" customHeight="1" x14ac:dyDescent="0.2">
      <c r="A39" s="35"/>
      <c r="B39" s="28"/>
      <c r="C39" s="40"/>
      <c r="D39" s="38"/>
      <c r="E39" s="32"/>
      <c r="F39" s="15"/>
      <c r="G39" s="41"/>
      <c r="H39" s="42"/>
      <c r="I39" s="42"/>
      <c r="J39" s="42"/>
      <c r="K39" s="42"/>
      <c r="L39" s="42"/>
      <c r="M39" s="45"/>
      <c r="N39" s="46"/>
    </row>
    <row r="40" spans="1:23" ht="35.25" customHeight="1" x14ac:dyDescent="0.2">
      <c r="A40" s="168" t="s">
        <v>18</v>
      </c>
      <c r="B40" s="170"/>
      <c r="C40" s="169"/>
      <c r="D40" s="89"/>
      <c r="F40" s="15"/>
      <c r="G40" s="168" t="s">
        <v>69</v>
      </c>
      <c r="H40" s="170"/>
      <c r="I40" s="170"/>
      <c r="J40" s="169"/>
      <c r="K40" s="185"/>
      <c r="L40" s="185"/>
      <c r="M40" s="15"/>
      <c r="N40" s="4"/>
    </row>
    <row r="41" spans="1:23" ht="6" customHeight="1" thickBot="1" x14ac:dyDescent="0.3">
      <c r="A41" s="33"/>
      <c r="B41" s="47"/>
      <c r="C41" s="48"/>
      <c r="D41" s="49"/>
      <c r="E41" s="48"/>
      <c r="F41" s="21"/>
      <c r="G41" s="19"/>
      <c r="H41" s="50"/>
      <c r="I41" s="50"/>
      <c r="J41" s="50"/>
      <c r="K41" s="50"/>
      <c r="L41" s="20"/>
      <c r="M41" s="21"/>
      <c r="N41" s="4"/>
    </row>
    <row r="42" spans="1:23" ht="21" customHeight="1" thickBot="1" x14ac:dyDescent="0.25">
      <c r="A42" s="112" t="s">
        <v>85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</row>
    <row r="43" spans="1:23" ht="15" thickBot="1" x14ac:dyDescent="0.25">
      <c r="A43" s="3"/>
      <c r="B43" s="3"/>
      <c r="C43" s="3"/>
    </row>
    <row r="44" spans="1:23" ht="35.25" customHeight="1" thickBot="1" x14ac:dyDescent="0.25">
      <c r="A44" s="189" t="s">
        <v>55</v>
      </c>
      <c r="B44" s="190"/>
      <c r="C44" s="190"/>
      <c r="D44" s="190"/>
      <c r="E44" s="190"/>
      <c r="F44" s="191"/>
      <c r="G44" s="190"/>
      <c r="H44" s="190"/>
      <c r="I44" s="190"/>
      <c r="J44" s="190"/>
      <c r="K44" s="190"/>
      <c r="L44" s="192"/>
      <c r="M44" s="25"/>
      <c r="Q44" s="32"/>
      <c r="R44" s="32"/>
      <c r="S44" s="51"/>
      <c r="T44" s="51"/>
      <c r="U44" s="51"/>
      <c r="V44" s="51"/>
      <c r="W44" s="51"/>
    </row>
    <row r="45" spans="1:23" ht="34.5" customHeight="1" thickBot="1" x14ac:dyDescent="0.3">
      <c r="A45" s="199" t="s">
        <v>51</v>
      </c>
      <c r="B45" s="200"/>
      <c r="C45" s="200"/>
      <c r="D45" s="200"/>
      <c r="E45" s="201"/>
      <c r="F45" s="52"/>
      <c r="G45" s="196" t="s">
        <v>49</v>
      </c>
      <c r="H45" s="197"/>
      <c r="I45" s="197"/>
      <c r="J45" s="197"/>
      <c r="K45" s="197"/>
      <c r="L45" s="198"/>
      <c r="R45" s="53"/>
      <c r="T45" s="4"/>
    </row>
    <row r="46" spans="1:23" ht="34.5" customHeight="1" x14ac:dyDescent="0.25">
      <c r="A46" s="193" t="s">
        <v>48</v>
      </c>
      <c r="B46" s="194"/>
      <c r="C46" s="194"/>
      <c r="D46" s="194"/>
      <c r="E46" s="195"/>
      <c r="F46" s="52"/>
      <c r="G46" s="144" t="s">
        <v>75</v>
      </c>
      <c r="H46" s="145"/>
      <c r="I46" s="145"/>
      <c r="J46" s="146"/>
      <c r="K46" s="54" t="s">
        <v>61</v>
      </c>
      <c r="L46" s="55" t="s">
        <v>50</v>
      </c>
      <c r="T46" s="4"/>
    </row>
    <row r="47" spans="1:23" ht="42.75" customHeight="1" x14ac:dyDescent="0.3">
      <c r="A47" s="193" t="s">
        <v>77</v>
      </c>
      <c r="B47" s="194"/>
      <c r="C47" s="194"/>
      <c r="D47" s="194"/>
      <c r="E47" s="195"/>
      <c r="F47" s="56"/>
      <c r="G47" s="186"/>
      <c r="H47" s="187"/>
      <c r="I47" s="187"/>
      <c r="J47" s="188"/>
      <c r="K47" s="91"/>
      <c r="L47" s="102"/>
      <c r="R47" s="57"/>
      <c r="T47" s="4"/>
      <c r="W47" s="3"/>
    </row>
    <row r="48" spans="1:23" ht="42.75" customHeight="1" x14ac:dyDescent="0.3">
      <c r="A48" s="193" t="s">
        <v>76</v>
      </c>
      <c r="B48" s="194"/>
      <c r="C48" s="194"/>
      <c r="D48" s="194"/>
      <c r="E48" s="195"/>
      <c r="F48" s="56"/>
      <c r="G48" s="186"/>
      <c r="H48" s="187"/>
      <c r="I48" s="187"/>
      <c r="J48" s="188"/>
      <c r="K48" s="91"/>
      <c r="L48" s="102"/>
      <c r="N48" s="39" t="s">
        <v>20</v>
      </c>
      <c r="R48" s="57"/>
    </row>
    <row r="49" spans="1:18" ht="42.75" customHeight="1" x14ac:dyDescent="0.3">
      <c r="A49" s="202" t="s">
        <v>19</v>
      </c>
      <c r="B49" s="203"/>
      <c r="C49" s="204"/>
      <c r="D49" s="205"/>
      <c r="E49" s="206"/>
      <c r="F49" s="56"/>
      <c r="G49" s="186"/>
      <c r="H49" s="187"/>
      <c r="I49" s="187"/>
      <c r="J49" s="188"/>
      <c r="K49" s="91"/>
      <c r="L49" s="102"/>
      <c r="N49" s="43" t="s">
        <v>21</v>
      </c>
      <c r="R49" s="57"/>
    </row>
    <row r="50" spans="1:18" ht="42.75" customHeight="1" thickBot="1" x14ac:dyDescent="0.35">
      <c r="A50" s="137" t="str">
        <f>IF(C49=N50,"4.  Fill out the table to the right for the Water Bank credits used.",IF(C49=N51,"4.  Fill out the table to the right for the Water Bank credits used.",""))</f>
        <v/>
      </c>
      <c r="B50" s="138"/>
      <c r="C50" s="138"/>
      <c r="D50" s="138"/>
      <c r="E50" s="139"/>
      <c r="F50" s="56"/>
      <c r="G50" s="186"/>
      <c r="H50" s="187"/>
      <c r="I50" s="187"/>
      <c r="J50" s="188"/>
      <c r="K50" s="91"/>
      <c r="L50" s="102"/>
      <c r="N50" s="58" t="s">
        <v>62</v>
      </c>
      <c r="R50" s="57"/>
    </row>
    <row r="51" spans="1:18" ht="42.75" customHeight="1" thickBot="1" x14ac:dyDescent="0.35">
      <c r="A51" s="141" t="s">
        <v>52</v>
      </c>
      <c r="B51" s="142"/>
      <c r="C51" s="142"/>
      <c r="D51" s="143"/>
      <c r="E51" s="90"/>
      <c r="F51" s="59"/>
      <c r="G51" s="134"/>
      <c r="H51" s="135"/>
      <c r="I51" s="135"/>
      <c r="J51" s="136"/>
      <c r="K51" s="92"/>
      <c r="L51" s="103"/>
      <c r="N51" s="1" t="s">
        <v>86</v>
      </c>
    </row>
    <row r="53" spans="1:18" ht="15.75" x14ac:dyDescent="0.25">
      <c r="A53" s="60" t="s">
        <v>65</v>
      </c>
    </row>
    <row r="54" spans="1:18" x14ac:dyDescent="0.2">
      <c r="A54" s="61" t="s">
        <v>73</v>
      </c>
    </row>
    <row r="55" spans="1:18" x14ac:dyDescent="0.2">
      <c r="A55" s="61" t="s">
        <v>66</v>
      </c>
    </row>
    <row r="56" spans="1:18" ht="30" customHeight="1" x14ac:dyDescent="0.2">
      <c r="A56" s="119" t="s">
        <v>78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</row>
    <row r="57" spans="1:18" ht="15" x14ac:dyDescent="0.25">
      <c r="B57" s="62"/>
    </row>
    <row r="58" spans="1:18" ht="15.75" x14ac:dyDescent="0.25">
      <c r="A58" s="60" t="s">
        <v>67</v>
      </c>
      <c r="B58" s="62"/>
    </row>
    <row r="59" spans="1:18" ht="23.25" customHeight="1" x14ac:dyDescent="0.3">
      <c r="A59" s="63" t="s">
        <v>64</v>
      </c>
      <c r="B59" s="62"/>
    </row>
    <row r="60" spans="1:18" ht="24" customHeight="1" x14ac:dyDescent="0.3">
      <c r="A60" s="63" t="s">
        <v>63</v>
      </c>
      <c r="B60" s="62"/>
    </row>
    <row r="61" spans="1:18" ht="15.75" thickBot="1" x14ac:dyDescent="0.3">
      <c r="B61" s="62"/>
    </row>
    <row r="62" spans="1:18" ht="18.75" thickBot="1" x14ac:dyDescent="0.25">
      <c r="A62" s="117" t="s">
        <v>56</v>
      </c>
      <c r="B62" s="118"/>
      <c r="C62" s="120" t="s">
        <v>57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2"/>
    </row>
    <row r="63" spans="1:18" ht="23.25" customHeight="1" x14ac:dyDescent="0.25">
      <c r="A63" s="64" t="s">
        <v>25</v>
      </c>
      <c r="B63" s="65"/>
      <c r="C63" s="123"/>
      <c r="D63" s="124"/>
      <c r="E63" s="66" t="s">
        <v>45</v>
      </c>
      <c r="F63" s="67"/>
      <c r="G63" s="210" t="s">
        <v>74</v>
      </c>
      <c r="H63" s="210"/>
      <c r="I63" s="210"/>
      <c r="J63" s="210"/>
      <c r="K63" s="68" t="s">
        <v>35</v>
      </c>
      <c r="L63" s="68" t="s">
        <v>80</v>
      </c>
      <c r="M63" s="65"/>
      <c r="N63" s="69" t="s">
        <v>42</v>
      </c>
      <c r="O63" s="93">
        <v>0</v>
      </c>
    </row>
    <row r="64" spans="1:18" ht="15" customHeight="1" x14ac:dyDescent="0.2">
      <c r="A64" s="70"/>
      <c r="B64" s="71"/>
      <c r="C64" s="25"/>
      <c r="D64" s="3" t="s">
        <v>70</v>
      </c>
      <c r="E64" s="98"/>
      <c r="F64" s="99"/>
      <c r="G64" s="207"/>
      <c r="H64" s="208"/>
      <c r="I64" s="208"/>
      <c r="J64" s="209"/>
      <c r="K64" s="107" t="str">
        <f>IF(G64="","",VLOOKUP(G64,$N$63:$O$71,2,FALSE))</f>
        <v/>
      </c>
      <c r="L64" s="106">
        <f>IF(G64="",0,E64*K64)</f>
        <v>0</v>
      </c>
      <c r="M64" s="15"/>
      <c r="N64" s="69" t="s">
        <v>43</v>
      </c>
      <c r="O64" s="93">
        <v>0</v>
      </c>
    </row>
    <row r="65" spans="1:15" ht="15" customHeight="1" x14ac:dyDescent="0.2">
      <c r="A65" s="70" t="s">
        <v>26</v>
      </c>
      <c r="B65" s="71"/>
      <c r="C65" s="25"/>
      <c r="D65" s="3" t="s">
        <v>70</v>
      </c>
      <c r="E65" s="98"/>
      <c r="F65" s="99"/>
      <c r="G65" s="207"/>
      <c r="H65" s="208"/>
      <c r="I65" s="208"/>
      <c r="J65" s="209"/>
      <c r="K65" s="107" t="str">
        <f>IF(G65="","",VLOOKUP(G65,$N$63:$O$71,2,FALSE))</f>
        <v/>
      </c>
      <c r="L65" s="106">
        <f>IF(G65="",0,E65*K65)</f>
        <v>0</v>
      </c>
      <c r="M65" s="15"/>
      <c r="N65" s="69" t="s">
        <v>36</v>
      </c>
      <c r="O65" s="93">
        <v>18972</v>
      </c>
    </row>
    <row r="66" spans="1:15" ht="15" customHeight="1" x14ac:dyDescent="0.2">
      <c r="A66" s="70" t="s">
        <v>29</v>
      </c>
      <c r="B66" s="71"/>
      <c r="C66" s="25"/>
      <c r="D66" s="3" t="s">
        <v>70</v>
      </c>
      <c r="E66" s="98"/>
      <c r="F66" s="99"/>
      <c r="G66" s="207"/>
      <c r="H66" s="208"/>
      <c r="I66" s="208"/>
      <c r="J66" s="209"/>
      <c r="K66" s="107" t="str">
        <f>IF(G66="","",VLOOKUP(G66,$N$63:$O$71,2,FALSE))</f>
        <v/>
      </c>
      <c r="L66" s="106">
        <f>IF(G66="",0,E66*K66)</f>
        <v>0</v>
      </c>
      <c r="M66" s="15"/>
      <c r="N66" s="69" t="s">
        <v>37</v>
      </c>
      <c r="O66" s="93">
        <v>12700</v>
      </c>
    </row>
    <row r="67" spans="1:15" ht="15" customHeight="1" x14ac:dyDescent="0.25">
      <c r="A67" s="70" t="s">
        <v>27</v>
      </c>
      <c r="B67" s="71"/>
      <c r="C67" s="25"/>
      <c r="E67" s="72" t="s">
        <v>45</v>
      </c>
      <c r="K67" s="72" t="s">
        <v>34</v>
      </c>
      <c r="L67" s="73" t="s">
        <v>79</v>
      </c>
      <c r="M67" s="15"/>
      <c r="N67" s="69" t="s">
        <v>38</v>
      </c>
      <c r="O67" s="93">
        <v>18838</v>
      </c>
    </row>
    <row r="68" spans="1:15" ht="15" customHeight="1" x14ac:dyDescent="0.2">
      <c r="A68" s="70" t="s">
        <v>28</v>
      </c>
      <c r="B68" s="71"/>
      <c r="C68" s="25"/>
      <c r="D68" s="3" t="s">
        <v>71</v>
      </c>
      <c r="E68" s="98"/>
      <c r="K68" s="105">
        <v>48825</v>
      </c>
      <c r="L68" s="106">
        <f>E68*K68</f>
        <v>0</v>
      </c>
      <c r="M68" s="15"/>
      <c r="N68" s="69" t="s">
        <v>39</v>
      </c>
      <c r="O68" s="93">
        <v>19016</v>
      </c>
    </row>
    <row r="69" spans="1:15" ht="15.75" thickBot="1" x14ac:dyDescent="0.3">
      <c r="A69" s="70"/>
      <c r="B69" s="71"/>
      <c r="C69" s="96"/>
      <c r="D69" s="97" t="s">
        <v>87</v>
      </c>
      <c r="E69" s="108">
        <f>SUM(E64:E66,E68)</f>
        <v>0</v>
      </c>
      <c r="K69" s="74"/>
      <c r="L69" s="75"/>
      <c r="M69" s="15"/>
      <c r="N69" s="69" t="s">
        <v>40</v>
      </c>
      <c r="O69" s="93">
        <v>16805</v>
      </c>
    </row>
    <row r="70" spans="1:15" ht="18.75" thickBot="1" x14ac:dyDescent="0.3">
      <c r="A70" s="76"/>
      <c r="B70" s="15"/>
      <c r="C70" s="25"/>
      <c r="D70" s="140"/>
      <c r="E70" s="140"/>
      <c r="I70" s="77"/>
      <c r="J70" s="78" t="s">
        <v>47</v>
      </c>
      <c r="K70" s="115">
        <f>SUM(L68,L64:L66)</f>
        <v>0</v>
      </c>
      <c r="L70" s="116"/>
      <c r="M70" s="79"/>
      <c r="N70" s="69" t="s">
        <v>41</v>
      </c>
      <c r="O70" s="93">
        <v>16145</v>
      </c>
    </row>
    <row r="71" spans="1:15" ht="18.75" thickBot="1" x14ac:dyDescent="0.3">
      <c r="A71" s="80"/>
      <c r="B71" s="21"/>
      <c r="C71" s="19"/>
      <c r="D71" s="34"/>
      <c r="E71" s="34"/>
      <c r="F71" s="20"/>
      <c r="G71" s="20"/>
      <c r="H71" s="20"/>
      <c r="I71" s="81"/>
      <c r="J71" s="82"/>
      <c r="K71" s="83"/>
      <c r="L71" s="83"/>
      <c r="M71" s="84"/>
      <c r="N71" s="46" t="s">
        <v>46</v>
      </c>
      <c r="O71" s="94">
        <v>0</v>
      </c>
    </row>
    <row r="72" spans="1:15" ht="5.25" customHeight="1" x14ac:dyDescent="0.25">
      <c r="A72" s="57"/>
      <c r="G72" s="109"/>
      <c r="H72" s="109"/>
      <c r="J72" s="73"/>
      <c r="K72" s="73"/>
      <c r="L72" s="73"/>
      <c r="O72" s="95"/>
    </row>
    <row r="73" spans="1:15" ht="15.75" thickBot="1" x14ac:dyDescent="0.3">
      <c r="B73" s="3" t="s">
        <v>72</v>
      </c>
      <c r="C73" s="20"/>
      <c r="D73" s="20"/>
      <c r="E73" s="20"/>
      <c r="J73" s="3" t="s">
        <v>32</v>
      </c>
      <c r="K73" s="20"/>
      <c r="L73" s="85"/>
      <c r="M73" s="73"/>
    </row>
    <row r="74" spans="1:15" ht="15.75" thickBot="1" x14ac:dyDescent="0.3">
      <c r="A74" s="86"/>
      <c r="J74" s="73"/>
      <c r="K74" s="73"/>
      <c r="L74" s="73"/>
    </row>
    <row r="75" spans="1:15" ht="18.75" thickBot="1" x14ac:dyDescent="0.25">
      <c r="A75" s="120" t="s">
        <v>22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2"/>
    </row>
    <row r="76" spans="1:15" ht="15" x14ac:dyDescent="0.2">
      <c r="A76" s="152" t="s">
        <v>23</v>
      </c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87"/>
      <c r="M76" s="15"/>
    </row>
    <row r="77" spans="1:15" ht="15" x14ac:dyDescent="0.2">
      <c r="A77" s="152" t="s">
        <v>81</v>
      </c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M77" s="15"/>
    </row>
    <row r="78" spans="1:15" ht="15" customHeight="1" x14ac:dyDescent="0.2">
      <c r="A78" s="152" t="s">
        <v>24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M78" s="15"/>
    </row>
    <row r="79" spans="1:15" ht="17.25" thickBot="1" x14ac:dyDescent="0.35">
      <c r="A79" s="154" t="s">
        <v>84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88" t="s">
        <v>54</v>
      </c>
      <c r="M79" s="15"/>
    </row>
    <row r="80" spans="1:15" ht="15" customHeight="1" thickBot="1" x14ac:dyDescent="0.25">
      <c r="A80" s="152" t="s">
        <v>83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60"/>
      <c r="L80" s="100">
        <f>K70-L68</f>
        <v>0</v>
      </c>
      <c r="M80" s="15"/>
    </row>
    <row r="81" spans="1:13" ht="15" customHeight="1" thickBot="1" x14ac:dyDescent="0.25">
      <c r="A81" s="152" t="s">
        <v>82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60"/>
      <c r="L81" s="101">
        <f>L68</f>
        <v>0</v>
      </c>
      <c r="M81" s="15"/>
    </row>
    <row r="82" spans="1:13" ht="15.75" customHeight="1" x14ac:dyDescent="0.25">
      <c r="A82" s="161" t="s">
        <v>44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87"/>
      <c r="M82" s="15"/>
    </row>
    <row r="83" spans="1:13" ht="15" customHeight="1" x14ac:dyDescent="0.25">
      <c r="A83" s="156" t="str">
        <f>"V:\Water &amp; Power\Water and Power Shared\_Water Resources\Developmt_WR\_WR Receipts"</f>
        <v>V:\Water &amp; Power\Water and Power Shared\_Water Resources\Developmt_WR\_WR Receipts</v>
      </c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M83" s="15"/>
    </row>
    <row r="84" spans="1:13" ht="15" customHeight="1" x14ac:dyDescent="0.25">
      <c r="A84" s="156" t="str">
        <f>"V:\Water &amp; Power\Water and Power Shared\_Development\_PROJECT REVIEW"</f>
        <v>V:\Water &amp; Power\Water and Power Shared\_Development\_PROJECT REVIEW</v>
      </c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M84" s="15"/>
    </row>
    <row r="85" spans="1:13" ht="15" customHeight="1" x14ac:dyDescent="0.25">
      <c r="A85" s="165" t="s">
        <v>88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M85" s="15"/>
    </row>
    <row r="86" spans="1:13" ht="15" customHeight="1" x14ac:dyDescent="0.25">
      <c r="A86" s="163" t="s">
        <v>31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M86" s="15"/>
    </row>
    <row r="87" spans="1:13" ht="15" customHeight="1" x14ac:dyDescent="0.25">
      <c r="A87" s="156" t="s">
        <v>30</v>
      </c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M87" s="15"/>
    </row>
    <row r="88" spans="1:13" ht="15.75" thickBot="1" x14ac:dyDescent="0.3">
      <c r="A88" s="158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20"/>
      <c r="M88" s="21"/>
    </row>
  </sheetData>
  <sheetProtection sheet="1" selectLockedCells="1"/>
  <mergeCells count="76">
    <mergeCell ref="G64:J64"/>
    <mergeCell ref="G65:J65"/>
    <mergeCell ref="G66:J66"/>
    <mergeCell ref="G63:J63"/>
    <mergeCell ref="G49:J49"/>
    <mergeCell ref="G50:J50"/>
    <mergeCell ref="A48:E48"/>
    <mergeCell ref="G45:L45"/>
    <mergeCell ref="G48:J48"/>
    <mergeCell ref="A45:E45"/>
    <mergeCell ref="A49:B49"/>
    <mergeCell ref="C49:E49"/>
    <mergeCell ref="K40:L40"/>
    <mergeCell ref="A38:C38"/>
    <mergeCell ref="C32:E32"/>
    <mergeCell ref="A40:C40"/>
    <mergeCell ref="G47:J47"/>
    <mergeCell ref="A44:L44"/>
    <mergeCell ref="A46:E46"/>
    <mergeCell ref="A47:E47"/>
    <mergeCell ref="J26:L26"/>
    <mergeCell ref="A28:F28"/>
    <mergeCell ref="G28:M28"/>
    <mergeCell ref="C30:E30"/>
    <mergeCell ref="C20:E20"/>
    <mergeCell ref="J20:L20"/>
    <mergeCell ref="C22:E22"/>
    <mergeCell ref="J22:L22"/>
    <mergeCell ref="C24:E24"/>
    <mergeCell ref="J24:L24"/>
    <mergeCell ref="A1:M1"/>
    <mergeCell ref="A30:B30"/>
    <mergeCell ref="G40:J40"/>
    <mergeCell ref="B12:E12"/>
    <mergeCell ref="H12:L12"/>
    <mergeCell ref="B3:L6"/>
    <mergeCell ref="A8:M8"/>
    <mergeCell ref="B10:E10"/>
    <mergeCell ref="H10:J10"/>
    <mergeCell ref="A14:F14"/>
    <mergeCell ref="G14:M14"/>
    <mergeCell ref="C16:E16"/>
    <mergeCell ref="J16:L16"/>
    <mergeCell ref="C18:E18"/>
    <mergeCell ref="J18:L18"/>
    <mergeCell ref="C26:E26"/>
    <mergeCell ref="A87:K87"/>
    <mergeCell ref="A88:K88"/>
    <mergeCell ref="A81:K81"/>
    <mergeCell ref="A80:K80"/>
    <mergeCell ref="A82:K82"/>
    <mergeCell ref="A83:K83"/>
    <mergeCell ref="A86:K86"/>
    <mergeCell ref="A84:K84"/>
    <mergeCell ref="A85:K85"/>
    <mergeCell ref="A76:K76"/>
    <mergeCell ref="A77:K77"/>
    <mergeCell ref="A78:K78"/>
    <mergeCell ref="A79:K79"/>
    <mergeCell ref="A75:M75"/>
    <mergeCell ref="G72:H72"/>
    <mergeCell ref="H30:M30"/>
    <mergeCell ref="A42:M42"/>
    <mergeCell ref="K70:L70"/>
    <mergeCell ref="A62:B62"/>
    <mergeCell ref="A56:L56"/>
    <mergeCell ref="C62:M62"/>
    <mergeCell ref="C63:D63"/>
    <mergeCell ref="H32:L36"/>
    <mergeCell ref="G51:J51"/>
    <mergeCell ref="A50:E50"/>
    <mergeCell ref="D70:E70"/>
    <mergeCell ref="A51:D51"/>
    <mergeCell ref="G46:J46"/>
    <mergeCell ref="C34:E34"/>
    <mergeCell ref="G38:L38"/>
  </mergeCells>
  <dataValidations count="4">
    <dataValidation type="list" allowBlank="1" showInputMessage="1" showErrorMessage="1" sqref="C49" xr:uid="{00000000-0002-0000-0000-000000000000}">
      <formula1>$N$49:$N$51</formula1>
    </dataValidation>
    <dataValidation type="list" showInputMessage="1" showErrorMessage="1" promptTitle="Additional Information Required" sqref="D40 E51 D38 D36" xr:uid="{00000000-0002-0000-0000-000001000000}">
      <formula1>$N$37:$N$38</formula1>
    </dataValidation>
    <dataValidation type="list" allowBlank="1" showInputMessage="1" showErrorMessage="1" sqref="N63:N71" xr:uid="{00000000-0002-0000-0000-000002000000}">
      <formula1>$N$63:$N$70</formula1>
    </dataValidation>
    <dataValidation type="list" allowBlank="1" showInputMessage="1" showErrorMessage="1" sqref="G64:J66" xr:uid="{00000000-0002-0000-0000-000003000000}">
      <formula1>$N$63:$N$71</formula1>
    </dataValidation>
  </dataValidations>
  <hyperlinks>
    <hyperlink ref="A60" r:id="rId1" xr:uid="{00000000-0004-0000-0000-000000000000}"/>
    <hyperlink ref="A59" r:id="rId2" xr:uid="{00000000-0004-0000-0000-000001000000}"/>
  </hyperlinks>
  <pageMargins left="0.5" right="0.25" top="0.5" bottom="0.5" header="0" footer="0"/>
  <pageSetup scale="77" fitToHeight="0" orientation="portrait" r:id="rId3"/>
  <headerFooter>
    <oddFooter xml:space="preserve">&amp;L&amp;F
Page &amp;P of &amp;N
&amp;RForm last revised 12/19/2023
</oddFooter>
  </headerFooter>
  <rowBreaks count="1" manualBreakCount="1">
    <brk id="42" max="14" man="1"/>
  </rowBreak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Water Rights App</vt:lpstr>
      <vt:lpstr>'Water Rights App'!Print_Area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Erickson</dc:creator>
  <cp:lastModifiedBy>Rebecca Howe</cp:lastModifiedBy>
  <cp:lastPrinted>2022-12-09T18:31:21Z</cp:lastPrinted>
  <dcterms:created xsi:type="dcterms:W3CDTF">2020-08-17T20:10:21Z</dcterms:created>
  <dcterms:modified xsi:type="dcterms:W3CDTF">2026-01-02T17:54:06Z</dcterms:modified>
</cp:coreProperties>
</file>